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lagstaff\redirect$\amkarlberg\My Documents\LBHC\$$current docs\Docs to post on website\Emailed to Frank for posting\"/>
    </mc:Choice>
  </mc:AlternateContent>
  <xr:revisionPtr revIDLastSave="0" documentId="13_ncr:1_{1E20107E-6ABF-4790-93CC-3A15A304179D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Notes" sheetId="6" r:id="rId1"/>
    <sheet name="Fall-to-fall retention" sheetId="2" state="hidden" r:id="rId2"/>
    <sheet name="Fall-to-spring retention (disag" sheetId="3" r:id="rId3"/>
    <sheet name="Fall-to-fall retention (disaggr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4" l="1"/>
  <c r="C19" i="5"/>
  <c r="B19" i="5"/>
  <c r="F19" i="5" s="1"/>
  <c r="F24" i="3"/>
  <c r="H24" i="3"/>
  <c r="I24" i="3"/>
  <c r="J24" i="3"/>
  <c r="M24" i="3"/>
  <c r="L24" i="3"/>
  <c r="O24" i="3"/>
  <c r="R24" i="3"/>
  <c r="E24" i="3"/>
  <c r="B24" i="3"/>
  <c r="B56" i="3"/>
  <c r="F39" i="3"/>
  <c r="H39" i="3"/>
  <c r="I39" i="3"/>
  <c r="J39" i="3"/>
  <c r="M39" i="3"/>
  <c r="L39" i="3"/>
  <c r="O39" i="3"/>
  <c r="R39" i="3"/>
  <c r="E39" i="3"/>
  <c r="C39" i="3"/>
  <c r="B39" i="3"/>
  <c r="G25" i="4"/>
  <c r="I25" i="4"/>
  <c r="J25" i="4"/>
  <c r="K25" i="4"/>
  <c r="M25" i="4"/>
  <c r="P25" i="4"/>
  <c r="S25" i="4"/>
  <c r="F25" i="4"/>
  <c r="B25" i="4"/>
  <c r="G40" i="4"/>
  <c r="I40" i="4"/>
  <c r="J40" i="4"/>
  <c r="K40" i="4"/>
  <c r="N40" i="4"/>
  <c r="M40" i="4"/>
  <c r="P40" i="4"/>
  <c r="S40" i="4"/>
  <c r="F40" i="4"/>
  <c r="D40" i="4"/>
  <c r="C40" i="4"/>
  <c r="B40" i="4"/>
  <c r="B57" i="4"/>
  <c r="D56" i="3" l="1"/>
  <c r="D19" i="5"/>
  <c r="E56" i="3"/>
  <c r="D39" i="3"/>
  <c r="F57" i="4"/>
  <c r="E40" i="4"/>
  <c r="E57" i="4" s="1"/>
  <c r="F47" i="4" l="1"/>
  <c r="G47" i="4"/>
  <c r="I47" i="4"/>
  <c r="J47" i="4"/>
  <c r="K47" i="4"/>
  <c r="N47" i="4"/>
  <c r="M47" i="4"/>
  <c r="P47" i="4"/>
  <c r="S47" i="4"/>
  <c r="F48" i="4"/>
  <c r="G48" i="4"/>
  <c r="I48" i="4"/>
  <c r="J48" i="4"/>
  <c r="K48" i="4"/>
  <c r="N48" i="4"/>
  <c r="M48" i="4"/>
  <c r="P48" i="4"/>
  <c r="S48" i="4"/>
  <c r="F49" i="4"/>
  <c r="G49" i="4"/>
  <c r="I49" i="4"/>
  <c r="J49" i="4"/>
  <c r="K49" i="4"/>
  <c r="N49" i="4"/>
  <c r="M49" i="4"/>
  <c r="P49" i="4"/>
  <c r="S49" i="4"/>
  <c r="F50" i="4"/>
  <c r="G50" i="4"/>
  <c r="I50" i="4"/>
  <c r="J50" i="4"/>
  <c r="K50" i="4"/>
  <c r="N50" i="4"/>
  <c r="M50" i="4"/>
  <c r="P50" i="4"/>
  <c r="S50" i="4"/>
  <c r="F51" i="4"/>
  <c r="G51" i="4"/>
  <c r="I51" i="4"/>
  <c r="J51" i="4"/>
  <c r="K51" i="4"/>
  <c r="N51" i="4"/>
  <c r="M51" i="4"/>
  <c r="P51" i="4"/>
  <c r="S51" i="4"/>
  <c r="F52" i="4"/>
  <c r="G52" i="4"/>
  <c r="I52" i="4"/>
  <c r="J52" i="4"/>
  <c r="K52" i="4"/>
  <c r="N52" i="4"/>
  <c r="M52" i="4"/>
  <c r="P52" i="4"/>
  <c r="S52" i="4"/>
  <c r="F53" i="4"/>
  <c r="G53" i="4"/>
  <c r="I53" i="4"/>
  <c r="J53" i="4"/>
  <c r="K53" i="4"/>
  <c r="N53" i="4"/>
  <c r="M53" i="4"/>
  <c r="P53" i="4"/>
  <c r="S53" i="4"/>
  <c r="F54" i="4"/>
  <c r="G54" i="4"/>
  <c r="I54" i="4"/>
  <c r="J54" i="4"/>
  <c r="K54" i="4"/>
  <c r="N54" i="4"/>
  <c r="M54" i="4"/>
  <c r="P54" i="4"/>
  <c r="S54" i="4"/>
  <c r="F55" i="4"/>
  <c r="G55" i="4"/>
  <c r="I55" i="4"/>
  <c r="J55" i="4"/>
  <c r="K55" i="4"/>
  <c r="N55" i="4"/>
  <c r="M55" i="4"/>
  <c r="P55" i="4"/>
  <c r="S55" i="4"/>
  <c r="F56" i="4"/>
  <c r="G56" i="4"/>
  <c r="I56" i="4"/>
  <c r="J56" i="4"/>
  <c r="K56" i="4"/>
  <c r="N56" i="4"/>
  <c r="M56" i="4"/>
  <c r="P56" i="4"/>
  <c r="S56" i="4"/>
  <c r="G46" i="4"/>
  <c r="I46" i="4"/>
  <c r="J46" i="4"/>
  <c r="K46" i="4"/>
  <c r="N46" i="4"/>
  <c r="M46" i="4"/>
  <c r="P46" i="4"/>
  <c r="S46" i="4"/>
  <c r="F46" i="4"/>
  <c r="K57" i="4"/>
  <c r="T24" i="4"/>
  <c r="Q24" i="4"/>
  <c r="T23" i="4"/>
  <c r="Q23" i="4"/>
  <c r="T22" i="4"/>
  <c r="Q22" i="4"/>
  <c r="T21" i="4"/>
  <c r="Q21" i="4"/>
  <c r="T20" i="4"/>
  <c r="Q20" i="4"/>
  <c r="T19" i="4"/>
  <c r="Q19" i="4"/>
  <c r="T18" i="4"/>
  <c r="Q18" i="4"/>
  <c r="T17" i="4"/>
  <c r="Q17" i="4"/>
  <c r="T16" i="4"/>
  <c r="Q16" i="4"/>
  <c r="T15" i="4"/>
  <c r="Q15" i="4"/>
  <c r="T14" i="4"/>
  <c r="Q14" i="4"/>
  <c r="E46" i="3"/>
  <c r="F46" i="3"/>
  <c r="H46" i="3"/>
  <c r="I46" i="3"/>
  <c r="J46" i="3"/>
  <c r="M46" i="3"/>
  <c r="L46" i="3"/>
  <c r="O46" i="3"/>
  <c r="R46" i="3"/>
  <c r="E47" i="3"/>
  <c r="F47" i="3"/>
  <c r="H47" i="3"/>
  <c r="I47" i="3"/>
  <c r="J47" i="3"/>
  <c r="M47" i="3"/>
  <c r="L47" i="3"/>
  <c r="O47" i="3"/>
  <c r="R47" i="3"/>
  <c r="E48" i="3"/>
  <c r="F48" i="3"/>
  <c r="H48" i="3"/>
  <c r="I48" i="3"/>
  <c r="J48" i="3"/>
  <c r="M48" i="3"/>
  <c r="L48" i="3"/>
  <c r="O48" i="3"/>
  <c r="R48" i="3"/>
  <c r="E49" i="3"/>
  <c r="F49" i="3"/>
  <c r="H49" i="3"/>
  <c r="I49" i="3"/>
  <c r="J49" i="3"/>
  <c r="M49" i="3"/>
  <c r="L49" i="3"/>
  <c r="O49" i="3"/>
  <c r="R49" i="3"/>
  <c r="E50" i="3"/>
  <c r="F50" i="3"/>
  <c r="H50" i="3"/>
  <c r="I50" i="3"/>
  <c r="J50" i="3"/>
  <c r="M50" i="3"/>
  <c r="L50" i="3"/>
  <c r="O50" i="3"/>
  <c r="R50" i="3"/>
  <c r="E51" i="3"/>
  <c r="F51" i="3"/>
  <c r="H51" i="3"/>
  <c r="I51" i="3"/>
  <c r="J51" i="3"/>
  <c r="M51" i="3"/>
  <c r="L51" i="3"/>
  <c r="O51" i="3"/>
  <c r="R51" i="3"/>
  <c r="E52" i="3"/>
  <c r="F52" i="3"/>
  <c r="H52" i="3"/>
  <c r="I52" i="3"/>
  <c r="J52" i="3"/>
  <c r="M52" i="3"/>
  <c r="L52" i="3"/>
  <c r="O52" i="3"/>
  <c r="R52" i="3"/>
  <c r="E53" i="3"/>
  <c r="F53" i="3"/>
  <c r="H53" i="3"/>
  <c r="I53" i="3"/>
  <c r="J53" i="3"/>
  <c r="M53" i="3"/>
  <c r="L53" i="3"/>
  <c r="O53" i="3"/>
  <c r="R53" i="3"/>
  <c r="E54" i="3"/>
  <c r="F54" i="3"/>
  <c r="H54" i="3"/>
  <c r="I54" i="3"/>
  <c r="J54" i="3"/>
  <c r="M54" i="3"/>
  <c r="L54" i="3"/>
  <c r="O54" i="3"/>
  <c r="R54" i="3"/>
  <c r="E55" i="3"/>
  <c r="F55" i="3"/>
  <c r="H55" i="3"/>
  <c r="I55" i="3"/>
  <c r="J55" i="3"/>
  <c r="M55" i="3"/>
  <c r="L55" i="3"/>
  <c r="O55" i="3"/>
  <c r="R55" i="3"/>
  <c r="F45" i="3"/>
  <c r="H45" i="3"/>
  <c r="I45" i="3"/>
  <c r="J45" i="3"/>
  <c r="M45" i="3"/>
  <c r="L45" i="3"/>
  <c r="O45" i="3"/>
  <c r="R45" i="3"/>
  <c r="E45" i="3"/>
  <c r="R56" i="3"/>
  <c r="D46" i="3"/>
  <c r="D47" i="3"/>
  <c r="D48" i="3"/>
  <c r="D49" i="3"/>
  <c r="D50" i="3"/>
  <c r="D51" i="3"/>
  <c r="D52" i="3"/>
  <c r="D53" i="3"/>
  <c r="D54" i="3"/>
  <c r="D55" i="3"/>
  <c r="D45" i="3"/>
  <c r="S23" i="3"/>
  <c r="P23" i="3"/>
  <c r="S22" i="3"/>
  <c r="P22" i="3"/>
  <c r="S21" i="3"/>
  <c r="P21" i="3"/>
  <c r="S20" i="3"/>
  <c r="P20" i="3"/>
  <c r="S19" i="3"/>
  <c r="P19" i="3"/>
  <c r="S18" i="3"/>
  <c r="P18" i="3"/>
  <c r="S17" i="3"/>
  <c r="P17" i="3"/>
  <c r="S16" i="3"/>
  <c r="P16" i="3"/>
  <c r="S15" i="3"/>
  <c r="P15" i="3"/>
  <c r="S14" i="3"/>
  <c r="P14" i="3"/>
  <c r="S13" i="3"/>
  <c r="P13" i="3"/>
  <c r="P24" i="3" l="1"/>
  <c r="S24" i="3"/>
  <c r="T25" i="4"/>
  <c r="Q25" i="4"/>
  <c r="J56" i="3"/>
  <c r="G57" i="4"/>
  <c r="N57" i="4"/>
  <c r="P57" i="4"/>
  <c r="J57" i="4"/>
  <c r="S57" i="4"/>
  <c r="M57" i="4"/>
  <c r="I57" i="4"/>
  <c r="M56" i="3"/>
  <c r="O56" i="3"/>
  <c r="I56" i="3"/>
  <c r="F56" i="3"/>
  <c r="L56" i="3"/>
  <c r="H56" i="3"/>
  <c r="D28" i="3" l="1"/>
  <c r="T30" i="4" l="1"/>
  <c r="T47" i="4" s="1"/>
  <c r="T31" i="4"/>
  <c r="T48" i="4" s="1"/>
  <c r="T32" i="4"/>
  <c r="T49" i="4" s="1"/>
  <c r="T33" i="4"/>
  <c r="T50" i="4" s="1"/>
  <c r="T34" i="4"/>
  <c r="T51" i="4" s="1"/>
  <c r="T35" i="4"/>
  <c r="T36" i="4"/>
  <c r="T53" i="4" s="1"/>
  <c r="T37" i="4"/>
  <c r="T54" i="4" s="1"/>
  <c r="T38" i="4"/>
  <c r="T55" i="4" s="1"/>
  <c r="T39" i="4"/>
  <c r="T56" i="4" s="1"/>
  <c r="Q30" i="4"/>
  <c r="Q47" i="4" s="1"/>
  <c r="Q31" i="4"/>
  <c r="Q48" i="4" s="1"/>
  <c r="Q32" i="4"/>
  <c r="Q49" i="4" s="1"/>
  <c r="Q33" i="4"/>
  <c r="Q50" i="4" s="1"/>
  <c r="Q34" i="4"/>
  <c r="Q51" i="4" s="1"/>
  <c r="Q35" i="4"/>
  <c r="Q36" i="4"/>
  <c r="Q53" i="4" s="1"/>
  <c r="Q37" i="4"/>
  <c r="Q54" i="4" s="1"/>
  <c r="Q38" i="4"/>
  <c r="Q55" i="4" s="1"/>
  <c r="Q39" i="4"/>
  <c r="Q56" i="4" s="1"/>
  <c r="T29" i="4"/>
  <c r="Q29" i="4"/>
  <c r="T52" i="4" l="1"/>
  <c r="T40" i="4"/>
  <c r="T57" i="4" s="1"/>
  <c r="Q52" i="4"/>
  <c r="Q40" i="4"/>
  <c r="Q57" i="4" s="1"/>
  <c r="Q46" i="4"/>
  <c r="T46" i="4"/>
  <c r="D29" i="3"/>
  <c r="D30" i="3"/>
  <c r="D31" i="3"/>
  <c r="D32" i="3"/>
  <c r="D33" i="3"/>
  <c r="D34" i="3"/>
  <c r="D35" i="3"/>
  <c r="D36" i="3"/>
  <c r="D37" i="3"/>
  <c r="D38" i="3"/>
  <c r="S29" i="3"/>
  <c r="S46" i="3" s="1"/>
  <c r="S30" i="3"/>
  <c r="S47" i="3" s="1"/>
  <c r="S31" i="3"/>
  <c r="S48" i="3" s="1"/>
  <c r="S32" i="3"/>
  <c r="S49" i="3" s="1"/>
  <c r="S33" i="3"/>
  <c r="S50" i="3" s="1"/>
  <c r="S34" i="3"/>
  <c r="S35" i="3"/>
  <c r="S52" i="3" s="1"/>
  <c r="S36" i="3"/>
  <c r="S53" i="3" s="1"/>
  <c r="S37" i="3"/>
  <c r="S54" i="3" s="1"/>
  <c r="S38" i="3"/>
  <c r="S55" i="3" s="1"/>
  <c r="S28" i="3"/>
  <c r="S45" i="3" s="1"/>
  <c r="P29" i="3"/>
  <c r="P46" i="3" s="1"/>
  <c r="P30" i="3"/>
  <c r="P47" i="3" s="1"/>
  <c r="P31" i="3"/>
  <c r="P48" i="3" s="1"/>
  <c r="P32" i="3"/>
  <c r="P49" i="3" s="1"/>
  <c r="P33" i="3"/>
  <c r="P50" i="3" s="1"/>
  <c r="P34" i="3"/>
  <c r="P35" i="3"/>
  <c r="P52" i="3" s="1"/>
  <c r="P36" i="3"/>
  <c r="P53" i="3" s="1"/>
  <c r="P37" i="3"/>
  <c r="P54" i="3" s="1"/>
  <c r="P38" i="3"/>
  <c r="P55" i="3" s="1"/>
  <c r="P28" i="3"/>
  <c r="P45" i="3" s="1"/>
  <c r="E38" i="4"/>
  <c r="E55" i="4" s="1"/>
  <c r="E30" i="4"/>
  <c r="E47" i="4" s="1"/>
  <c r="E31" i="4"/>
  <c r="E48" i="4" s="1"/>
  <c r="E32" i="4"/>
  <c r="E49" i="4" s="1"/>
  <c r="E33" i="4"/>
  <c r="E50" i="4" s="1"/>
  <c r="E34" i="4"/>
  <c r="E51" i="4" s="1"/>
  <c r="E35" i="4"/>
  <c r="E52" i="4" s="1"/>
  <c r="E36" i="4"/>
  <c r="E53" i="4" s="1"/>
  <c r="E37" i="4"/>
  <c r="E54" i="4" s="1"/>
  <c r="E39" i="4"/>
  <c r="E56" i="4" s="1"/>
  <c r="E29" i="4"/>
  <c r="E46" i="4" s="1"/>
  <c r="S51" i="3" l="1"/>
  <c r="S39" i="3"/>
  <c r="S56" i="3" s="1"/>
  <c r="P51" i="3"/>
  <c r="P39" i="3"/>
  <c r="P56" i="3" s="1"/>
</calcChain>
</file>

<file path=xl/sharedStrings.xml><?xml version="1.0" encoding="utf-8"?>
<sst xmlns="http://schemas.openxmlformats.org/spreadsheetml/2006/main" count="246" uniqueCount="88">
  <si>
    <t>Data definitions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</si>
  <si>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</si>
  <si>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</si>
  <si>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</si>
  <si>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</si>
  <si>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</si>
  <si>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</si>
  <si>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</si>
  <si>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</si>
  <si>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</si>
  <si>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</si>
  <si>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</si>
  <si>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 xml:space="preserve">Fall-to-fall retention rates </t>
  </si>
  <si>
    <t>Definition: The percent of new students enrolled in the fall semester who returned the following fall semester or earned a certificate by the end of summer semester.</t>
  </si>
  <si>
    <t xml:space="preserve"># of new students enrolled in the fall semester = All first time entering students in one fall semester (who have less than 6 credits from LBHC). Include all students who attempted credits (i.e., earned an A, B, C, P, S, D, I, F, W, NP, or U grade). Exclude all transfer students. </t>
  </si>
  <si>
    <t>Of the new students enrolled in the fall semester (in the first row), the # who returned the following fall semester (#) = Of the # of new students in fall semester, the # who returned and earned an A, B, C, P, S, D, I, F, W, NP, or U grade in at least one course in the following fall semester.</t>
  </si>
  <si>
    <t>Fall-to-fall retention rate = (# of the new students who returned the following fall semester or earned a certificate by the end of summer semester) / (# of new students enrolled in the fall semester)</t>
  </si>
  <si>
    <t xml:space="preserve"># of new students enrolled in the fall semester </t>
  </si>
  <si>
    <t>Of the new students enrolled in the fall semester (in the first row), the # who returned the following fall semester (#)</t>
  </si>
  <si>
    <t>Earned a certificate by the end of summer semester (#)</t>
  </si>
  <si>
    <t>Fall-to-fall retention rate (%)</t>
  </si>
  <si>
    <t>Fall-to-spring retention rates (disaggregated by various demographics)</t>
  </si>
  <si>
    <t>Definition: The percent of new students enrolled in the fall semester who return the following spring semester (disaggregated by various demographics).</t>
  </si>
  <si>
    <t># who returned the following spring semester = Of the # of new students who returned and earned an A, B, C, P, S, D, I, F, W, NP, or U grade in at least one course in the following spring semester.</t>
  </si>
  <si>
    <t>Fall-to-spring retention rate (%) = (# who returned the following spring semester) / (# of new students enrolled in the fall semester)</t>
  </si>
  <si>
    <t>Demographics: as of the student's first semester</t>
  </si>
  <si>
    <t>Academic year the new students first enrolled = the year of the fall semester the new students enrolled</t>
  </si>
  <si>
    <t>Academic year the new students first enrolled</t>
  </si>
  <si>
    <t># of new students enrolled in the fall semester</t>
  </si>
  <si>
    <t xml:space="preserve"># who returned the following fall semester </t>
  </si>
  <si>
    <t>Female</t>
  </si>
  <si>
    <t>Male</t>
  </si>
  <si>
    <t>&lt; 21 years</t>
  </si>
  <si>
    <t>21-39 years</t>
  </si>
  <si>
    <t>40+ years</t>
  </si>
  <si>
    <t>Part-time (1-11 credits)</t>
  </si>
  <si>
    <t>Full-time (12+ credits)</t>
  </si>
  <si>
    <t>1st gen</t>
  </si>
  <si>
    <t>Not 1st gen</t>
  </si>
  <si>
    <t>With dependents</t>
  </si>
  <si>
    <t>Without dependents</t>
  </si>
  <si>
    <t>Fall-to-fall retention rates (disaggregated by various demographics)</t>
  </si>
  <si>
    <t>Definition: The percent of new students enrolled in the fall semester who returned the following fall semester or earned a certificate by the end of the summer semester.</t>
  </si>
  <si>
    <t># of students who earned a certificate by the end of the summer semester = # of students who earned a certificate by the end of the summer semester</t>
  </si>
  <si>
    <t>Fall-to-fall retention rate = (# of new students who returned and earned an A, B, C, P, S, D, I, F, W, NP, or U grade in at least one course in the following fall semester or earned a certificate by the end of the summer semester) / (# of new students enrolled in the fall semester )</t>
  </si>
  <si>
    <t># of students who earned a certificate by the end of the summer semester</t>
  </si>
  <si>
    <t>Overall Retention Rate %</t>
  </si>
  <si>
    <t>Overall Retention Rate</t>
  </si>
  <si>
    <t>Overall</t>
  </si>
  <si>
    <t>Fall-to-spring retention numbers</t>
  </si>
  <si>
    <t>Fall-to-fall retention numbers</t>
  </si>
  <si>
    <t>Overall (% of students who earned a certificate or were retained)</t>
  </si>
  <si>
    <t>Year</t>
  </si>
  <si>
    <t>#</t>
  </si>
  <si>
    <t>2012-23</t>
  </si>
  <si>
    <t># who returned the following fall semester (#) = Of the # of new students in fall semester, the # who returned and earned an A, B, C, P, S, D, I, F, W, NP, or U grade in at least one course in the following fall semester.</t>
  </si>
  <si>
    <t>Part-time 
(1-11 credits)</t>
  </si>
  <si>
    <t>1st 
gen</t>
  </si>
  <si>
    <t>Not 
1st gen</t>
  </si>
  <si>
    <t>With 
dependents</t>
  </si>
  <si>
    <t>Without 
dependents</t>
  </si>
  <si>
    <t xml:space="preserve">In future years, have someone from IT (Frank) add the next year's data to each of the tables. </t>
  </si>
  <si>
    <t xml:space="preserve">Create a pdf of the Word document and post it to the website, along with the Word and Excel documents. </t>
  </si>
  <si>
    <t>To annually update the data, read the red notes on each page.</t>
  </si>
  <si>
    <t>Notes (by Anne Marie Karlberg in April 2024)</t>
  </si>
  <si>
    <t xml:space="preserve">Then, in sequence, update the graphs and tables. </t>
  </si>
  <si>
    <t>Update the Word document called "LBHC retention rate and number data (2012 through 2023)" based on the updated information.</t>
  </si>
  <si>
    <r>
      <t xml:space="preserve">Of the # of new students enrolled in the fall semester (2nd column), the </t>
    </r>
    <r>
      <rPr>
        <b/>
        <sz val="9"/>
        <color theme="1"/>
        <rFont val="Calibri"/>
        <family val="2"/>
      </rPr>
      <t xml:space="preserve">number </t>
    </r>
    <r>
      <rPr>
        <sz val="9"/>
        <color theme="1"/>
        <rFont val="Calibri"/>
        <family val="2"/>
      </rPr>
      <t>who were in each of these categories (report demographics as of the student's first semester)</t>
    </r>
  </si>
  <si>
    <t xml:space="preserve">These numbers are unusually low, especially given the high "# of new students enrolled in the fall semester", due to covid, free tuition, free books, and free lunch. </t>
  </si>
  <si>
    <t xml:space="preserve"># who returned the following spring semester </t>
  </si>
  <si>
    <t>Average last 5 years</t>
  </si>
  <si>
    <t>Avg last 5 years</t>
  </si>
  <si>
    <t>These columns are blank just so all the demographic groups/columns in the 3 tables will align. Also, there is a blank column between every group of demographics to allow for some space between them in the geen graph below.</t>
  </si>
  <si>
    <t>These columns are blank just so all the demographic groups/columns in the 3 tables will align. Also, there is a blank column between every group of demographics to allow for some space between them in the average graph.</t>
  </si>
  <si>
    <t>Fall-to-spring retention</t>
  </si>
  <si>
    <t>%</t>
  </si>
  <si>
    <t>Fall-to-fall
retention</t>
  </si>
  <si>
    <t>Frank/IT/Kimmy, update the graphs below by "selecting the data" for each graph (i.e., adding a year).</t>
  </si>
  <si>
    <t>Frank/IT/Kimmy, insert  the following years' data to the bottom of this table (before the "Avg last 5 years" row, and update the "avg last 5 years" formula to reflect last 5 years)</t>
  </si>
  <si>
    <t>Frank/IT/Kimmy, add a row for future years  (before the "avg last 5 years" row) and extend the formulas down the page</t>
  </si>
  <si>
    <r>
      <t xml:space="preserve">Fall-to-spring retention rate (%) </t>
    </r>
    <r>
      <rPr>
        <sz val="9"/>
        <color rgb="FFFF0000"/>
        <rFont val="Calibri"/>
        <family val="2"/>
      </rPr>
      <t xml:space="preserve"> (calculated with formulas based on the data in the above 2 tables)</t>
    </r>
  </si>
  <si>
    <r>
      <t xml:space="preserve">Fall-to-fall retention rate (%)  </t>
    </r>
    <r>
      <rPr>
        <sz val="9"/>
        <color rgb="FFFF0000"/>
        <rFont val="Calibri"/>
        <family val="2"/>
      </rPr>
      <t>(calculated with formulas based on the data in the above 2 tables)</t>
    </r>
  </si>
  <si>
    <t>&lt; 21 
years</t>
  </si>
  <si>
    <t>21-39 
years</t>
  </si>
  <si>
    <t>40+ 
years</t>
  </si>
  <si>
    <t>Part-time 
(1-11 
credits)</t>
  </si>
  <si>
    <t>Full-time 
(12+ 
credits)</t>
  </si>
  <si>
    <t>Full-time (12+ 
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</si>
</sst>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b/>
      <sz val="11"/>
      <color rgb="FF1F1F1F"/>
      <name val="&quot;Google Sans&quot;"/>
    </font>
    <font>
      <sz val="10"/>
      <color theme="1"/>
      <name val="Arial"/>
      <family val="2"/>
    </font>
    <font>
      <sz val="9"/>
      <color theme="1"/>
      <name val="&quot;Times New Roman&quot;"/>
    </font>
    <font>
      <b/>
      <sz val="10"/>
      <color theme="1"/>
      <name val="Candara"/>
      <family val="2"/>
    </font>
    <font>
      <sz val="9"/>
      <color theme="1"/>
      <name val="Times New Roman"/>
      <family val="1"/>
    </font>
    <font>
      <sz val="10"/>
      <color rgb="FF000000"/>
      <name val="Arial"/>
      <family val="2"/>
      <scheme val="minor"/>
    </font>
    <font>
      <sz val="9"/>
      <color theme="1"/>
      <name val="Calibri"/>
      <family val="2"/>
    </font>
    <font>
      <sz val="9"/>
      <color rgb="FF1F1F1F"/>
      <name val="Calibri"/>
      <family val="2"/>
    </font>
    <font>
      <sz val="9"/>
      <color rgb="FF000000"/>
      <name val="Calibri"/>
      <family val="2"/>
    </font>
    <font>
      <sz val="10"/>
      <color rgb="FFFF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theme="7" tint="-0.249977111117893"/>
      <name val="Calibri"/>
      <family val="2"/>
    </font>
    <font>
      <b/>
      <sz val="9"/>
      <color rgb="FF1F1F1F"/>
      <name val="Calibri"/>
      <family val="2"/>
    </font>
    <font>
      <sz val="9"/>
      <name val="Calibri"/>
      <family val="2"/>
    </font>
    <font>
      <sz val="9"/>
      <color theme="7" tint="-0.249977111117893"/>
      <name val="Calibri"/>
      <family val="2"/>
    </font>
    <font>
      <b/>
      <sz val="9"/>
      <color rgb="FFFF0000"/>
      <name val="Calibri"/>
      <family val="2"/>
    </font>
    <font>
      <b/>
      <sz val="10"/>
      <color rgb="FFFF0000"/>
      <name val="Arial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9CB9C"/>
        <bgColor rgb="FFF9CB9C"/>
      </patternFill>
    </fill>
    <fill>
      <patternFill patternType="solid">
        <fgColor rgb="FFF9CB9C"/>
        <bgColor rgb="FFD9D2E9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9CB9C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666666"/>
      </patternFill>
    </fill>
    <fill>
      <patternFill patternType="solid">
        <fgColor rgb="FFFFFF0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/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/>
    <xf numFmtId="0" fontId="7" fillId="0" borderId="0" xfId="0" applyFont="1"/>
    <xf numFmtId="0" fontId="7" fillId="4" borderId="0" xfId="0" applyFont="1" applyFill="1" applyBorder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7" fillId="5" borderId="0" xfId="0" applyFont="1" applyFill="1" applyAlignment="1">
      <alignment horizontal="right"/>
    </xf>
    <xf numFmtId="0" fontId="6" fillId="0" borderId="0" xfId="0" applyFont="1"/>
    <xf numFmtId="0" fontId="0" fillId="0" borderId="0" xfId="0"/>
    <xf numFmtId="0" fontId="10" fillId="0" borderId="0" xfId="0" applyFont="1"/>
    <xf numFmtId="0" fontId="7" fillId="5" borderId="0" xfId="0" applyFont="1" applyFill="1" applyBorder="1" applyAlignment="1">
      <alignment horizontal="right"/>
    </xf>
    <xf numFmtId="0" fontId="7" fillId="8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0" fontId="7" fillId="5" borderId="0" xfId="0" applyFont="1" applyFill="1" applyBorder="1"/>
    <xf numFmtId="0" fontId="7" fillId="6" borderId="1" xfId="0" applyFont="1" applyFill="1" applyBorder="1" applyAlignment="1">
      <alignment horizontal="right" wrapText="1"/>
    </xf>
    <xf numFmtId="9" fontId="7" fillId="6" borderId="0" xfId="1" applyFont="1" applyFill="1" applyBorder="1" applyAlignment="1">
      <alignment horizontal="right"/>
    </xf>
    <xf numFmtId="9" fontId="7" fillId="4" borderId="0" xfId="1" applyFont="1" applyFill="1" applyBorder="1" applyAlignment="1">
      <alignment horizontal="right"/>
    </xf>
    <xf numFmtId="0" fontId="11" fillId="0" borderId="0" xfId="0" applyFont="1"/>
    <xf numFmtId="0" fontId="11" fillId="5" borderId="0" xfId="0" applyFont="1" applyFill="1" applyBorder="1"/>
    <xf numFmtId="9" fontId="12" fillId="6" borderId="0" xfId="1" applyFont="1" applyFill="1" applyBorder="1" applyAlignment="1">
      <alignment horizontal="right"/>
    </xf>
    <xf numFmtId="9" fontId="12" fillId="4" borderId="0" xfId="1" applyFont="1" applyFill="1" applyBorder="1" applyAlignment="1">
      <alignment horizontal="right"/>
    </xf>
    <xf numFmtId="0" fontId="7" fillId="2" borderId="0" xfId="0" applyFont="1" applyFill="1" applyAlignme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5" borderId="1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9" fontId="7" fillId="7" borderId="0" xfId="1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12" fillId="5" borderId="0" xfId="0" applyFont="1" applyFill="1" applyAlignment="1">
      <alignment horizontal="right"/>
    </xf>
    <xf numFmtId="9" fontId="12" fillId="7" borderId="0" xfId="1" applyNumberFormat="1" applyFont="1" applyFill="1" applyAlignment="1">
      <alignment horizontal="right"/>
    </xf>
    <xf numFmtId="0" fontId="12" fillId="4" borderId="0" xfId="0" applyFont="1" applyFill="1" applyAlignment="1">
      <alignment horizontal="right"/>
    </xf>
    <xf numFmtId="0" fontId="16" fillId="0" borderId="0" xfId="0" applyFont="1" applyAlignment="1"/>
    <xf numFmtId="0" fontId="15" fillId="0" borderId="0" xfId="0" applyFont="1"/>
    <xf numFmtId="0" fontId="15" fillId="5" borderId="0" xfId="0" applyFont="1" applyFill="1" applyBorder="1"/>
    <xf numFmtId="0" fontId="7" fillId="9" borderId="1" xfId="0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9" fontId="7" fillId="11" borderId="0" xfId="1" applyNumberFormat="1" applyFont="1" applyFill="1" applyAlignment="1">
      <alignment horizontal="right"/>
    </xf>
    <xf numFmtId="9" fontId="12" fillId="11" borderId="0" xfId="1" applyNumberFormat="1" applyFont="1" applyFill="1" applyAlignment="1">
      <alignment horizontal="right"/>
    </xf>
    <xf numFmtId="0" fontId="7" fillId="10" borderId="0" xfId="0" applyFont="1" applyFill="1"/>
    <xf numFmtId="0" fontId="7" fillId="10" borderId="0" xfId="0" applyFont="1" applyFill="1" applyAlignment="1"/>
    <xf numFmtId="0" fontId="7" fillId="12" borderId="1" xfId="0" applyFont="1" applyFill="1" applyBorder="1" applyAlignment="1">
      <alignment horizontal="right" wrapText="1"/>
    </xf>
    <xf numFmtId="0" fontId="7" fillId="12" borderId="0" xfId="0" applyFont="1" applyFill="1" applyBorder="1" applyAlignment="1">
      <alignment horizontal="right"/>
    </xf>
    <xf numFmtId="0" fontId="9" fillId="10" borderId="0" xfId="0" applyFont="1" applyFill="1" applyAlignment="1"/>
    <xf numFmtId="0" fontId="7" fillId="12" borderId="0" xfId="0" applyFont="1" applyFill="1" applyAlignment="1">
      <alignment horizontal="right"/>
    </xf>
    <xf numFmtId="0" fontId="12" fillId="12" borderId="0" xfId="0" applyFont="1" applyFill="1" applyAlignment="1">
      <alignment horizontal="right"/>
    </xf>
    <xf numFmtId="0" fontId="7" fillId="13" borderId="0" xfId="0" applyFont="1" applyFill="1" applyBorder="1" applyAlignment="1">
      <alignment horizontal="right"/>
    </xf>
    <xf numFmtId="0" fontId="7" fillId="10" borderId="0" xfId="0" applyFont="1" applyFill="1" applyAlignment="1">
      <alignment horizontal="right"/>
    </xf>
    <xf numFmtId="9" fontId="7" fillId="12" borderId="0" xfId="1" applyFont="1" applyFill="1" applyBorder="1" applyAlignment="1">
      <alignment horizontal="right"/>
    </xf>
    <xf numFmtId="9" fontId="12" fillId="12" borderId="0" xfId="1" applyFont="1" applyFill="1" applyBorder="1" applyAlignment="1">
      <alignment horizontal="right"/>
    </xf>
    <xf numFmtId="0" fontId="7" fillId="14" borderId="0" xfId="0" applyFont="1" applyFill="1" applyAlignment="1"/>
    <xf numFmtId="0" fontId="13" fillId="0" borderId="0" xfId="0" applyFont="1" applyFill="1" applyAlignment="1"/>
    <xf numFmtId="0" fontId="7" fillId="0" borderId="0" xfId="0" applyFont="1" applyFill="1" applyAlignment="1"/>
    <xf numFmtId="0" fontId="9" fillId="0" borderId="0" xfId="0" applyFont="1" applyFill="1" applyAlignment="1"/>
    <xf numFmtId="0" fontId="11" fillId="0" borderId="0" xfId="0" applyFont="1" applyFill="1" applyAlignment="1"/>
    <xf numFmtId="0" fontId="7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14" borderId="0" xfId="0" applyFont="1" applyFill="1"/>
    <xf numFmtId="0" fontId="7" fillId="14" borderId="0" xfId="0" applyFont="1" applyFill="1" applyAlignment="1">
      <alignment horizontal="center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9" fontId="7" fillId="6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9" fontId="9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9" fontId="7" fillId="0" borderId="0" xfId="1" applyFont="1" applyFill="1" applyBorder="1" applyAlignment="1">
      <alignment horizontal="right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right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right"/>
    </xf>
    <xf numFmtId="9" fontId="9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9" fillId="0" borderId="0" xfId="0" applyFont="1" applyFill="1" applyAlignment="1">
      <alignment horizontal="center"/>
    </xf>
    <xf numFmtId="0" fontId="17" fillId="0" borderId="0" xfId="0" applyFont="1"/>
    <xf numFmtId="0" fontId="9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9" fontId="7" fillId="0" borderId="0" xfId="1" applyNumberFormat="1" applyFont="1" applyFill="1" applyBorder="1" applyAlignment="1">
      <alignment horizontal="right"/>
    </xf>
    <xf numFmtId="0" fontId="17" fillId="0" borderId="0" xfId="0" applyFont="1" applyFill="1"/>
    <xf numFmtId="0" fontId="11" fillId="0" borderId="0" xfId="0" applyFont="1" applyFill="1" applyAlignment="1">
      <alignment vertical="top"/>
    </xf>
    <xf numFmtId="0" fontId="19" fillId="0" borderId="0" xfId="0" applyFont="1" applyFill="1" applyAlignment="1"/>
    <xf numFmtId="0" fontId="16" fillId="0" borderId="0" xfId="0" applyFont="1"/>
    <xf numFmtId="0" fontId="11" fillId="0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 applyAlignment="1"/>
    <xf numFmtId="0" fontId="11" fillId="8" borderId="0" xfId="0" applyFont="1" applyFill="1" applyBorder="1" applyAlignment="1">
      <alignment horizontal="right"/>
    </xf>
    <xf numFmtId="0" fontId="19" fillId="0" borderId="0" xfId="0" applyFont="1" applyAlignment="1"/>
    <xf numFmtId="0" fontId="11" fillId="2" borderId="0" xfId="0" applyFont="1" applyFill="1"/>
    <xf numFmtId="0" fontId="12" fillId="0" borderId="0" xfId="0" applyFont="1" applyAlignment="1"/>
    <xf numFmtId="0" fontId="5" fillId="0" borderId="0" xfId="0" applyFont="1" applyAlignment="1">
      <alignment vertical="top" wrapText="1"/>
    </xf>
    <xf numFmtId="0" fontId="0" fillId="0" borderId="0" xfId="0" applyFont="1" applyAlignment="1"/>
    <xf numFmtId="0" fontId="5" fillId="2" borderId="0" xfId="0" applyFont="1" applyFill="1" applyAlignment="1">
      <alignment vertical="top" wrapText="1"/>
    </xf>
    <xf numFmtId="0" fontId="15" fillId="0" borderId="0" xfId="0" applyFont="1" applyAlignment="1">
      <alignment horizontal="left" wrapText="1"/>
    </xf>
    <xf numFmtId="0" fontId="7" fillId="9" borderId="2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 wrapText="1"/>
    </xf>
    <xf numFmtId="0" fontId="9" fillId="1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/>
    <xf numFmtId="0" fontId="7" fillId="4" borderId="0" xfId="0" applyFont="1" applyFill="1" applyAlignment="1">
      <alignment horizontal="center"/>
    </xf>
    <xf numFmtId="0" fontId="9" fillId="0" borderId="0" xfId="0" applyFont="1" applyAlignment="1"/>
    <xf numFmtId="0" fontId="7" fillId="4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7" fillId="4" borderId="0" xfId="0" applyFont="1" applyFill="1" applyBorder="1" applyAlignment="1">
      <alignment horizontal="center"/>
    </xf>
    <xf numFmtId="0" fontId="14" fillId="0" borderId="0" xfId="0" applyFont="1" applyBorder="1"/>
    <xf numFmtId="0" fontId="15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CC5ED"/>
      <color rgb="FFB889DB"/>
      <color rgb="FFF9C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Fall-to-spring retention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7645888013998353E-2"/>
                  <c:y val="-9.8483887430737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E-490E-BF7D-FF741535DE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'Fall-to-spring retention (disag'!$A$28:$A$38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(disag'!$D$28:$D$38</c:f>
              <c:numCache>
                <c:formatCode>0%</c:formatCode>
                <c:ptCount val="11"/>
                <c:pt idx="0">
                  <c:v>0.55172413793103448</c:v>
                </c:pt>
                <c:pt idx="1">
                  <c:v>0.57894736842105265</c:v>
                </c:pt>
                <c:pt idx="2">
                  <c:v>0.46153846153846156</c:v>
                </c:pt>
                <c:pt idx="3">
                  <c:v>0.58695652173913049</c:v>
                </c:pt>
                <c:pt idx="4">
                  <c:v>0.47126436781609193</c:v>
                </c:pt>
                <c:pt idx="5">
                  <c:v>0.379746835443038</c:v>
                </c:pt>
                <c:pt idx="6">
                  <c:v>0.46835443037974683</c:v>
                </c:pt>
                <c:pt idx="7">
                  <c:v>0.73809523809523814</c:v>
                </c:pt>
                <c:pt idx="8">
                  <c:v>0.2967032967032967</c:v>
                </c:pt>
                <c:pt idx="9">
                  <c:v>0.55072463768115942</c:v>
                </c:pt>
                <c:pt idx="10">
                  <c:v>0.59722222222222221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E-490E-BF7D-FF741535D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306680"/>
        <c:axId val="378309304"/>
      </c:lineChart>
      <c:catAx>
        <c:axId val="37830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8309304"/>
        <c:crosses val="autoZero"/>
        <c:auto val="1"/>
        <c:lblAlgn val="ctr"/>
        <c:lblOffset val="100"/>
        <c:noMultiLvlLbl val="0"/>
      </c:catAx>
      <c:valAx>
        <c:axId val="37830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830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0"/>
          <c:order val="0"/>
          <c:tx>
            <c:strRef>
              <c:f>'Fall-to-fall retention (disaggr'!$I$45</c:f>
              <c:strCache>
                <c:ptCount val="1"/>
                <c:pt idx="0">
                  <c:v>&lt; 21 
years</c:v>
                </c:pt>
              </c:strCache>
            </c:strRef>
          </c:tx>
          <c:spPr>
            <a:ln cmpd="sng"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12-496E-8567-D69DF144A02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12-496E-8567-D69DF144A0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12-496E-8567-D69DF144A0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12-496E-8567-D69DF144A0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12-496E-8567-D69DF144A0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12-496E-8567-D69DF144A02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12-496E-8567-D69DF144A02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12-496E-8567-D69DF144A02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12-496E-8567-D69DF144A02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12-496E-8567-D69DF144A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(disaggr'!$I$46:$I$56</c:f>
              <c:numCache>
                <c:formatCode>0%</c:formatCode>
                <c:ptCount val="11"/>
                <c:pt idx="0">
                  <c:v>0.4642857142857143</c:v>
                </c:pt>
                <c:pt idx="1">
                  <c:v>0.61904761904761907</c:v>
                </c:pt>
                <c:pt idx="2">
                  <c:v>0.3235294117647059</c:v>
                </c:pt>
                <c:pt idx="3">
                  <c:v>0.44827586206896552</c:v>
                </c:pt>
                <c:pt idx="4">
                  <c:v>0.35</c:v>
                </c:pt>
                <c:pt idx="5">
                  <c:v>0.27659574468085107</c:v>
                </c:pt>
                <c:pt idx="6">
                  <c:v>0.40384615384615385</c:v>
                </c:pt>
                <c:pt idx="7">
                  <c:v>0.62962962962962965</c:v>
                </c:pt>
                <c:pt idx="8">
                  <c:v>0.26666666666666666</c:v>
                </c:pt>
                <c:pt idx="9">
                  <c:v>0.54054054054054057</c:v>
                </c:pt>
                <c:pt idx="10">
                  <c:v>0.59183673469387754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12-496E-8567-D69DF144A029}"/>
            </c:ext>
          </c:extLst>
        </c:ser>
        <c:ser>
          <c:idx val="1"/>
          <c:order val="1"/>
          <c:tx>
            <c:strRef>
              <c:f>'Fall-to-fall retention (disaggr'!$J$45</c:f>
              <c:strCache>
                <c:ptCount val="1"/>
                <c:pt idx="0">
                  <c:v>21-39 
years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12-496E-8567-D69DF144A0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(disaggr'!$J$46:$J$56</c:f>
              <c:numCache>
                <c:formatCode>0%</c:formatCode>
                <c:ptCount val="11"/>
                <c:pt idx="0">
                  <c:v>0.44</c:v>
                </c:pt>
                <c:pt idx="1">
                  <c:v>0.35714285714285715</c:v>
                </c:pt>
                <c:pt idx="2">
                  <c:v>0.30769230769230771</c:v>
                </c:pt>
                <c:pt idx="3">
                  <c:v>0.16</c:v>
                </c:pt>
                <c:pt idx="4">
                  <c:v>0.125</c:v>
                </c:pt>
                <c:pt idx="5">
                  <c:v>0.375</c:v>
                </c:pt>
                <c:pt idx="6">
                  <c:v>0.17647058823529413</c:v>
                </c:pt>
                <c:pt idx="7">
                  <c:v>0.22222222222222221</c:v>
                </c:pt>
                <c:pt idx="8">
                  <c:v>0.23809523809523808</c:v>
                </c:pt>
                <c:pt idx="9">
                  <c:v>0.34615384615384615</c:v>
                </c:pt>
                <c:pt idx="10">
                  <c:v>0.15789473684210525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212-496E-8567-D69DF144A029}"/>
            </c:ext>
          </c:extLst>
        </c:ser>
        <c:ser>
          <c:idx val="2"/>
          <c:order val="2"/>
          <c:tx>
            <c:strRef>
              <c:f>'Fall-to-fall retention (disaggr'!$K$45</c:f>
              <c:strCache>
                <c:ptCount val="1"/>
                <c:pt idx="0">
                  <c:v>40+ 
years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1.614987080103359E-2"/>
                  <c:y val="-2.91329840433829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12-496E-8567-D69DF144A0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(disaggr'!$K$46:$K$56</c:f>
              <c:numCache>
                <c:formatCode>0%</c:formatCode>
                <c:ptCount val="11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0.33333333333333331</c:v>
                </c:pt>
                <c:pt idx="4">
                  <c:v>9.0909090909090912E-2</c:v>
                </c:pt>
                <c:pt idx="5">
                  <c:v>6.25E-2</c:v>
                </c:pt>
                <c:pt idx="6">
                  <c:v>0.2</c:v>
                </c:pt>
                <c:pt idx="7">
                  <c:v>0</c:v>
                </c:pt>
                <c:pt idx="8">
                  <c:v>0.25</c:v>
                </c:pt>
                <c:pt idx="9">
                  <c:v>0</c:v>
                </c:pt>
                <c:pt idx="1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212-496E-8567-D69DF144A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'Fall-to-fall retention (disaggr'!$N$45</c:f>
              <c:strCache>
                <c:ptCount val="1"/>
                <c:pt idx="0">
                  <c:v>Part-time 
(1-11 credits)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2E-465B-8EB1-8201973D4F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2E-465B-8EB1-8201973D4F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2E-465B-8EB1-8201973D4F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2E-465B-8EB1-8201973D4F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2E-465B-8EB1-8201973D4F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2E-465B-8EB1-8201973D4F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2E-465B-8EB1-8201973D4F8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2E-465B-8EB1-8201973D4F8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2E-465B-8EB1-8201973D4F8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2E-465B-8EB1-8201973D4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(disaggr'!$N$46:$N$56</c:f>
              <c:numCache>
                <c:formatCode>0%</c:formatCode>
                <c:ptCount val="11"/>
                <c:pt idx="0">
                  <c:v>0.2</c:v>
                </c:pt>
                <c:pt idx="1">
                  <c:v>0.1111111111111111</c:v>
                </c:pt>
                <c:pt idx="2">
                  <c:v>0</c:v>
                </c:pt>
                <c:pt idx="3">
                  <c:v>0.30769230769230771</c:v>
                </c:pt>
                <c:pt idx="4">
                  <c:v>8.8235294117647065E-2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0.19354838709677419</c:v>
                </c:pt>
                <c:pt idx="9">
                  <c:v>0.2857142857142857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12E-465B-8EB1-8201973D4F8A}"/>
            </c:ext>
          </c:extLst>
        </c:ser>
        <c:ser>
          <c:idx val="0"/>
          <c:order val="1"/>
          <c:tx>
            <c:strRef>
              <c:f>'Fall-to-fall retention (disaggr'!$M$45</c:f>
              <c:strCache>
                <c:ptCount val="1"/>
                <c:pt idx="0">
                  <c:v>Full-time (12+ 
credits)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2E-465B-8EB1-8201973D4F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(disaggr'!$M$46:$M$56</c:f>
              <c:numCache>
                <c:formatCode>0%</c:formatCode>
                <c:ptCount val="11"/>
                <c:pt idx="0">
                  <c:v>0.46753246753246752</c:v>
                </c:pt>
                <c:pt idx="1">
                  <c:v>0.58139534883720934</c:v>
                </c:pt>
                <c:pt idx="2">
                  <c:v>0.34090909090909088</c:v>
                </c:pt>
                <c:pt idx="3">
                  <c:v>0.36708860759493672</c:v>
                </c:pt>
                <c:pt idx="4">
                  <c:v>0.39622641509433965</c:v>
                </c:pt>
                <c:pt idx="5">
                  <c:v>0.34482758620689657</c:v>
                </c:pt>
                <c:pt idx="6">
                  <c:v>0.38235294117647056</c:v>
                </c:pt>
                <c:pt idx="7">
                  <c:v>0.51351351351351349</c:v>
                </c:pt>
                <c:pt idx="8">
                  <c:v>0.28333333333333333</c:v>
                </c:pt>
                <c:pt idx="9">
                  <c:v>0.45454545454545453</c:v>
                </c:pt>
                <c:pt idx="10">
                  <c:v>0.54098360655737709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2E-465B-8EB1-8201973D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'Fall-to-fall retention (disaggr'!$P$45</c:f>
              <c:strCache>
                <c:ptCount val="1"/>
                <c:pt idx="0">
                  <c:v>1st 
gen</c:v>
                </c:pt>
              </c:strCache>
            </c:strRef>
          </c:tx>
          <c:spPr>
            <a:ln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DD-4AC6-9140-BDFC30BE57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(disaggr'!$P$46:$P$56</c:f>
              <c:numCache>
                <c:formatCode>0%</c:formatCode>
                <c:ptCount val="11"/>
                <c:pt idx="0">
                  <c:v>0.6470588235294118</c:v>
                </c:pt>
                <c:pt idx="1">
                  <c:v>0.5714285714285714</c:v>
                </c:pt>
                <c:pt idx="2">
                  <c:v>0.13636363636363635</c:v>
                </c:pt>
                <c:pt idx="3">
                  <c:v>0.32258064516129031</c:v>
                </c:pt>
                <c:pt idx="4">
                  <c:v>0.19230769230769232</c:v>
                </c:pt>
                <c:pt idx="5">
                  <c:v>0.37931034482758619</c:v>
                </c:pt>
                <c:pt idx="6">
                  <c:v>0.31428571428571428</c:v>
                </c:pt>
                <c:pt idx="7">
                  <c:v>0.5714285714285714</c:v>
                </c:pt>
                <c:pt idx="8">
                  <c:v>0.3888888888888889</c:v>
                </c:pt>
                <c:pt idx="9">
                  <c:v>0.45833333333333331</c:v>
                </c:pt>
                <c:pt idx="10">
                  <c:v>0.62962962962962965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AC6-9140-BDFC30BE577B}"/>
            </c:ext>
          </c:extLst>
        </c:ser>
        <c:ser>
          <c:idx val="0"/>
          <c:order val="1"/>
          <c:tx>
            <c:strRef>
              <c:f>'Fall-to-fall retention (disaggr'!$Q$45</c:f>
              <c:strCache>
                <c:ptCount val="1"/>
                <c:pt idx="0">
                  <c:v>Not 
1st gen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DD-4AC6-9140-BDFC30BE57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(disaggr'!$Q$46:$Q$56</c:f>
              <c:numCache>
                <c:formatCode>0%</c:formatCode>
                <c:ptCount val="11"/>
                <c:pt idx="0">
                  <c:v>0.38571428571428573</c:v>
                </c:pt>
                <c:pt idx="1">
                  <c:v>0.50943396226415094</c:v>
                </c:pt>
                <c:pt idx="2">
                  <c:v>0.4</c:v>
                </c:pt>
                <c:pt idx="3">
                  <c:v>0.37704918032786883</c:v>
                </c:pt>
                <c:pt idx="4">
                  <c:v>0.31147540983606559</c:v>
                </c:pt>
                <c:pt idx="5">
                  <c:v>0.18</c:v>
                </c:pt>
                <c:pt idx="6">
                  <c:v>0.34090909090909088</c:v>
                </c:pt>
                <c:pt idx="7">
                  <c:v>0.42857142857142855</c:v>
                </c:pt>
                <c:pt idx="8">
                  <c:v>0.21917808219178081</c:v>
                </c:pt>
                <c:pt idx="9">
                  <c:v>0.4</c:v>
                </c:pt>
                <c:pt idx="10">
                  <c:v>0.35555555555555557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DD-4AC6-9140-BDFC30BE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'Fall-to-fall retention (disaggr'!$S$45</c:f>
              <c:strCache>
                <c:ptCount val="1"/>
                <c:pt idx="0">
                  <c:v>With 
dependents</c:v>
                </c:pt>
              </c:strCache>
            </c:strRef>
          </c:tx>
          <c:spPr>
            <a:ln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CB-458A-97BB-6C54F7DB7B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CB-458A-97BB-6C54F7DB7B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CB-458A-97BB-6C54F7DB7B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CB-458A-97BB-6C54F7DB7B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CB-458A-97BB-6C54F7DB7B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CB-458A-97BB-6C54F7DB7B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CB-458A-97BB-6C54F7DB7B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CB-458A-97BB-6C54F7DB7B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CB-458A-97BB-6C54F7DB7B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CB-458A-97BB-6C54F7DB7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(disaggr'!$S$46:$S$56</c:f>
              <c:numCache>
                <c:formatCode>0%</c:formatCode>
                <c:ptCount val="11"/>
                <c:pt idx="0">
                  <c:v>0.6875</c:v>
                </c:pt>
                <c:pt idx="1">
                  <c:v>0.47058823529411764</c:v>
                </c:pt>
                <c:pt idx="2">
                  <c:v>0.3</c:v>
                </c:pt>
                <c:pt idx="3">
                  <c:v>0.38461538461538464</c:v>
                </c:pt>
                <c:pt idx="4">
                  <c:v>0.2857142857142857</c:v>
                </c:pt>
                <c:pt idx="5">
                  <c:v>0.26666666666666666</c:v>
                </c:pt>
                <c:pt idx="6">
                  <c:v>0.25</c:v>
                </c:pt>
                <c:pt idx="7">
                  <c:v>0.18181818181818182</c:v>
                </c:pt>
                <c:pt idx="8">
                  <c:v>0.3</c:v>
                </c:pt>
                <c:pt idx="9">
                  <c:v>0.30769230769230771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CB-458A-97BB-6C54F7DB7B7D}"/>
            </c:ext>
          </c:extLst>
        </c:ser>
        <c:ser>
          <c:idx val="0"/>
          <c:order val="1"/>
          <c:tx>
            <c:strRef>
              <c:f>'Fall-to-fall retention (disaggr'!$T$45</c:f>
              <c:strCache>
                <c:ptCount val="1"/>
                <c:pt idx="0">
                  <c:v>Without 
dependents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8CB-458A-97BB-6C54F7DB7B7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CB-458A-97BB-6C54F7DB7B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(disaggr'!$T$46:$T$56</c:f>
              <c:numCache>
                <c:formatCode>0%</c:formatCode>
                <c:ptCount val="11"/>
                <c:pt idx="0">
                  <c:v>0.38028169014084506</c:v>
                </c:pt>
                <c:pt idx="1">
                  <c:v>0.57377049180327866</c:v>
                </c:pt>
                <c:pt idx="2">
                  <c:v>0.28125</c:v>
                </c:pt>
                <c:pt idx="3">
                  <c:v>0.34848484848484851</c:v>
                </c:pt>
                <c:pt idx="4">
                  <c:v>0.27272727272727271</c:v>
                </c:pt>
                <c:pt idx="5">
                  <c:v>0.25</c:v>
                </c:pt>
                <c:pt idx="6">
                  <c:v>0.34920634920634919</c:v>
                </c:pt>
                <c:pt idx="7">
                  <c:v>0.54838709677419351</c:v>
                </c:pt>
                <c:pt idx="8">
                  <c:v>0.22950819672131148</c:v>
                </c:pt>
                <c:pt idx="9">
                  <c:v>0.44642857142857145</c:v>
                </c:pt>
                <c:pt idx="10">
                  <c:v>0.52631578947368418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CB-458A-97BB-6C54F7DB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fall-to-fall retention last 5 years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994275105855669E-2"/>
          <c:y val="3.2973621103117509E-2"/>
          <c:w val="0.93203349581302342"/>
          <c:h val="0.79842935200382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7030A0"/>
            </a:solidFill>
            <a:ln w="3175" cmpd="sng">
              <a:solidFill>
                <a:srgbClr val="7030A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72-4955-9129-EA110964142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72-4955-9129-EA110964142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172-4955-9129-EA110964142B}"/>
              </c:ext>
            </c:extLst>
          </c:dPt>
          <c:dPt>
            <c:idx val="4"/>
            <c:invertIfNegative val="0"/>
            <c:bubble3D val="0"/>
            <c:spPr>
              <a:solidFill>
                <a:srgbClr val="B889DB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72-4955-9129-EA110964142B}"/>
              </c:ext>
            </c:extLst>
          </c:dPt>
          <c:dPt>
            <c:idx val="5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72-4955-9129-EA110964142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172-4955-9129-EA110964142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172-4955-9129-EA110964142B}"/>
              </c:ext>
            </c:extLst>
          </c:dPt>
          <c:dPt>
            <c:idx val="8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172-4955-9129-EA110964142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172-4955-9129-EA110964142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172-4955-9129-EA110964142B}"/>
              </c:ext>
            </c:extLst>
          </c:dPt>
          <c:dPt>
            <c:idx val="11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172-4955-9129-EA110964142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172-4955-9129-EA110964142B}"/>
              </c:ext>
            </c:extLst>
          </c:dPt>
          <c:dPt>
            <c:idx val="14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172-4955-9129-EA110964142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2-4955-9129-EA11096414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2-4955-9129-EA11096414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72-4955-9129-EA110964142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172-4955-9129-EA1109641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(disaggr'!$F$45:$T$45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
years</c:v>
                </c:pt>
                <c:pt idx="4">
                  <c:v>21-39 
years</c:v>
                </c:pt>
                <c:pt idx="5">
                  <c:v>40+ 
years</c:v>
                </c:pt>
                <c:pt idx="7">
                  <c:v>Full-time (12+ 
credits)</c:v>
                </c:pt>
                <c:pt idx="8">
                  <c:v>Part-time 
(1-11 credits)</c:v>
                </c:pt>
                <c:pt idx="10">
                  <c:v>1st 
gen</c:v>
                </c:pt>
                <c:pt idx="11">
                  <c:v>Not 
1st gen</c:v>
                </c:pt>
                <c:pt idx="13">
                  <c:v>With 
dependents</c:v>
                </c:pt>
                <c:pt idx="14">
                  <c:v>Without 
dependents</c:v>
                </c:pt>
              </c:strCache>
            </c:strRef>
          </c:cat>
          <c:val>
            <c:numRef>
              <c:f>'Fall-to-fall retention (disaggr'!$F$57:$T$57</c:f>
              <c:numCache>
                <c:formatCode>0%</c:formatCode>
                <c:ptCount val="15"/>
                <c:pt idx="0">
                  <c:v>0.35616438356164382</c:v>
                </c:pt>
                <c:pt idx="1">
                  <c:v>0.38805970149253732</c:v>
                </c:pt>
                <c:pt idx="3">
                  <c:v>0.47142857142857142</c:v>
                </c:pt>
                <c:pt idx="4">
                  <c:v>0.23893805309734514</c:v>
                </c:pt>
                <c:pt idx="5">
                  <c:v>0.13333333333333333</c:v>
                </c:pt>
                <c:pt idx="7">
                  <c:v>0.42704626334519574</c:v>
                </c:pt>
                <c:pt idx="8">
                  <c:v>0.1388888888888889</c:v>
                </c:pt>
                <c:pt idx="10">
                  <c:v>0.45045045045045046</c:v>
                </c:pt>
                <c:pt idx="11">
                  <c:v>0.33057851239669422</c:v>
                </c:pt>
                <c:pt idx="13">
                  <c:v>0.25882352941176473</c:v>
                </c:pt>
                <c:pt idx="14">
                  <c:v>0.40298507462686567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B-1172-4955-9129-EA1109641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529049446708E-2"/>
          <c:y val="4.5211672831894777E-2"/>
          <c:w val="0.77130903384158689"/>
          <c:h val="0.87468825952859464"/>
        </c:manualLayout>
      </c:layout>
      <c:lineChart>
        <c:grouping val="standard"/>
        <c:varyColors val="0"/>
        <c:ser>
          <c:idx val="0"/>
          <c:order val="0"/>
          <c:tx>
            <c:strRef>
              <c:f>Summary!$C$6</c:f>
              <c:strCache>
                <c:ptCount val="1"/>
                <c:pt idx="0">
                  <c:v>Fall-to-spring retention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5C0AB3B-AE09-4E99-B024-D6982A5766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E49-48E4-A988-7E46B72C71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664F9ED-85CA-4A78-B639-9931B86ADF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E49-48E4-A988-7E46B72C71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2D8C9F-B91C-42A7-BC66-8B4F7F88CB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E49-48E4-A988-7E46B72C71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B690D13-E8F9-44DD-B94E-B6F1EB1720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E49-48E4-A988-7E46B72C71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37489A5-4962-4C8A-B7AB-B614317A9F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E49-48E4-A988-7E46B72C71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89ED63E-BA6B-40F5-A139-C7F46D0BB8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E49-48E4-A988-7E46B72C71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4E473AD-8D62-4D71-893B-B2F76A1AC4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E49-48E4-A988-7E46B72C719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B84F2A4-CF73-422E-8C08-973CC4469B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E49-48E4-A988-7E46B72C719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500B406-228D-4857-8357-ED50C31EB2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E49-48E4-A988-7E46B72C719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86086DB-D064-42F6-9200-7CA9D405B5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E49-48E4-A988-7E46B72C719C}"/>
                </c:ext>
              </c:extLst>
            </c:dLbl>
            <c:dLbl>
              <c:idx val="10"/>
              <c:layout>
                <c:manualLayout>
                  <c:x val="1.7790747946389969E-2"/>
                  <c:y val="-7.7565706017279738E-3"/>
                </c:manualLayout>
              </c:layout>
              <c:tx>
                <c:rich>
                  <a:bodyPr/>
                  <a:lstStyle/>
                  <a:p>
                    <a:fld id="{C27D675D-452B-4136-B176-4017C9DEB69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E404284-3216-4096-A7ED-D972A75C8FF8}" type="SERIESNAME">
                      <a:rPr lang="en-US" sz="1000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2C9-4884-8DA8-22C5A337E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Summary!$A$8:$A$18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Summary!$D$8:$D$18</c:f>
              <c:numCache>
                <c:formatCode>0%</c:formatCode>
                <c:ptCount val="11"/>
                <c:pt idx="0">
                  <c:v>0.55172413793103448</c:v>
                </c:pt>
                <c:pt idx="1">
                  <c:v>0.57894736842105265</c:v>
                </c:pt>
                <c:pt idx="2">
                  <c:v>0.46153846153846156</c:v>
                </c:pt>
                <c:pt idx="3">
                  <c:v>0.58695652173913049</c:v>
                </c:pt>
                <c:pt idx="4">
                  <c:v>0.47126436781609193</c:v>
                </c:pt>
                <c:pt idx="5">
                  <c:v>0.379746835443038</c:v>
                </c:pt>
                <c:pt idx="6">
                  <c:v>0.46835443037974683</c:v>
                </c:pt>
                <c:pt idx="7">
                  <c:v>0.73809523809523814</c:v>
                </c:pt>
                <c:pt idx="8">
                  <c:v>0.2967032967032967</c:v>
                </c:pt>
                <c:pt idx="9">
                  <c:v>0.55072463768115942</c:v>
                </c:pt>
                <c:pt idx="10">
                  <c:v>0.59722222222222221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Summary!$D$8:$D$18</c15:f>
                <c15:dlblRangeCache>
                  <c:ptCount val="11"/>
                  <c:pt idx="0">
                    <c:v>55%</c:v>
                  </c:pt>
                  <c:pt idx="1">
                    <c:v>58%</c:v>
                  </c:pt>
                  <c:pt idx="2">
                    <c:v>46%</c:v>
                  </c:pt>
                  <c:pt idx="3">
                    <c:v>59%</c:v>
                  </c:pt>
                  <c:pt idx="4">
                    <c:v>47%</c:v>
                  </c:pt>
                  <c:pt idx="5">
                    <c:v>38%</c:v>
                  </c:pt>
                  <c:pt idx="6">
                    <c:v>47%</c:v>
                  </c:pt>
                  <c:pt idx="7">
                    <c:v>74%</c:v>
                  </c:pt>
                  <c:pt idx="8">
                    <c:v>30%</c:v>
                  </c:pt>
                  <c:pt idx="9">
                    <c:v>55%</c:v>
                  </c:pt>
                  <c:pt idx="10">
                    <c:v>60%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2C9-4884-8DA8-22C5A337E7CD}"/>
            </c:ext>
          </c:extLst>
        </c:ser>
        <c:ser>
          <c:idx val="1"/>
          <c:order val="1"/>
          <c:tx>
            <c:strRef>
              <c:f>Summary!$E$6</c:f>
              <c:strCache>
                <c:ptCount val="1"/>
                <c:pt idx="0">
                  <c:v>Fall-to-fall
retention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C89A858-5004-4A11-A90A-A90E7AE989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E49-48E4-A988-7E46B72C71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484869-FE83-4CFC-A3DD-EEC8D99C3D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E49-48E4-A988-7E46B72C71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815B3E-3AE2-4B16-A372-8426A82227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E49-48E4-A988-7E46B72C71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FBD7067-5E3A-4E7B-8158-88D159EA1B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E49-48E4-A988-7E46B72C71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F46817-87A3-4977-8EE3-1FCA36CE8C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E49-48E4-A988-7E46B72C71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1801DF-04B6-4E9E-95BC-7907ACB731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E49-48E4-A988-7E46B72C71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A9AB65-0BCB-4009-9EB2-91C693D27F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E49-48E4-A988-7E46B72C719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9F3886-FFEE-45F7-A71C-E6E499F13A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E49-48E4-A988-7E46B72C719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EBD1AA1-87AD-41B9-9EF3-45635E8339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E49-48E4-A988-7E46B72C719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FD68C6B-4180-48A2-A188-557893BA98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E49-48E4-A988-7E46B72C719C}"/>
                </c:ext>
              </c:extLst>
            </c:dLbl>
            <c:dLbl>
              <c:idx val="10"/>
              <c:layout>
                <c:manualLayout>
                  <c:x val="1.3456464829055902E-2"/>
                  <c:y val="-4.6043688296689258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l"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fld id="{29607EE5-24A0-40BD-B084-D984B20E2FFF}" type="CELLRANGE">
                      <a:rPr lang="en-US" sz="800"/>
                      <a:pPr algn="l">
                        <a:defRPr sz="800"/>
                      </a:pPr>
                      <a:t>[CELLRANGE]</a:t>
                    </a:fld>
                    <a:r>
                      <a:rPr lang="en-US" sz="800" baseline="0"/>
                      <a:t>, </a:t>
                    </a:r>
                    <a:fld id="{30435FB4-0EFF-4589-A93B-0A3933E4E833}" type="SERIESNAME">
                      <a:rPr lang="en-US" sz="1000" baseline="0"/>
                      <a:pPr algn="l">
                        <a:defRPr sz="800"/>
                      </a:pPr>
                      <a:t>[SERIES NAME]</a:t>
                    </a:fld>
                    <a:endParaRPr lang="en-US" sz="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2C9-4884-8DA8-22C5A337E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Summary!$A$8:$A$18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Summary!$F$8:$F$18</c:f>
              <c:numCache>
                <c:formatCode>0%</c:formatCode>
                <c:ptCount val="11"/>
                <c:pt idx="0">
                  <c:v>0.43678160919540232</c:v>
                </c:pt>
                <c:pt idx="1">
                  <c:v>0.5368421052631579</c:v>
                </c:pt>
                <c:pt idx="2">
                  <c:v>0.28846153846153844</c:v>
                </c:pt>
                <c:pt idx="3">
                  <c:v>0.35869565217391303</c:v>
                </c:pt>
                <c:pt idx="4">
                  <c:v>0.27586206896551724</c:v>
                </c:pt>
                <c:pt idx="5">
                  <c:v>0.25316455696202533</c:v>
                </c:pt>
                <c:pt idx="6">
                  <c:v>0.32911392405063289</c:v>
                </c:pt>
                <c:pt idx="7">
                  <c:v>0.45238095238095238</c:v>
                </c:pt>
                <c:pt idx="8">
                  <c:v>0.25274725274725274</c:v>
                </c:pt>
                <c:pt idx="9">
                  <c:v>0.47826086956521741</c:v>
                </c:pt>
                <c:pt idx="10">
                  <c:v>0.45833333333333331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Summary!$F$8:$F$18</c15:f>
                <c15:dlblRangeCache>
                  <c:ptCount val="11"/>
                  <c:pt idx="0">
                    <c:v>44%</c:v>
                  </c:pt>
                  <c:pt idx="1">
                    <c:v>54%</c:v>
                  </c:pt>
                  <c:pt idx="2">
                    <c:v>29%</c:v>
                  </c:pt>
                  <c:pt idx="3">
                    <c:v>36%</c:v>
                  </c:pt>
                  <c:pt idx="4">
                    <c:v>28%</c:v>
                  </c:pt>
                  <c:pt idx="5">
                    <c:v>25%</c:v>
                  </c:pt>
                  <c:pt idx="6">
                    <c:v>33%</c:v>
                  </c:pt>
                  <c:pt idx="7">
                    <c:v>45%</c:v>
                  </c:pt>
                  <c:pt idx="8">
                    <c:v>25%</c:v>
                  </c:pt>
                  <c:pt idx="9">
                    <c:v>48%</c:v>
                  </c:pt>
                  <c:pt idx="10">
                    <c:v>46%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2C9-4884-8DA8-22C5A337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599760"/>
        <c:axId val="504606648"/>
      </c:lineChart>
      <c:catAx>
        <c:axId val="50459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04606648"/>
        <c:crosses val="autoZero"/>
        <c:auto val="1"/>
        <c:lblAlgn val="ctr"/>
        <c:lblOffset val="100"/>
        <c:noMultiLvlLbl val="0"/>
      </c:catAx>
      <c:valAx>
        <c:axId val="50460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0459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6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'Fall-to-spring retention (disag'!$E$44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A-4E78-BDBF-7A8F808F5C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A-4E78-BDBF-7A8F808F5C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2A-4E78-BDBF-7A8F808F5C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A-4E78-BDBF-7A8F808F5C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2A-4E78-BDBF-7A8F808F5C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A-4E78-BDBF-7A8F808F5C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A-4E78-BDBF-7A8F808F5C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2A-4E78-BDBF-7A8F808F5C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2A-4E78-BDBF-7A8F808F5C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2A-4E78-BDBF-7A8F808F5C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(disag'!$E$45:$E$55</c:f>
              <c:numCache>
                <c:formatCode>0%</c:formatCode>
                <c:ptCount val="11"/>
                <c:pt idx="0">
                  <c:v>0.62745098039215685</c:v>
                </c:pt>
                <c:pt idx="1">
                  <c:v>0.5625</c:v>
                </c:pt>
                <c:pt idx="2">
                  <c:v>0.56000000000000005</c:v>
                </c:pt>
                <c:pt idx="3">
                  <c:v>0.60784313725490191</c:v>
                </c:pt>
                <c:pt idx="4">
                  <c:v>0.39534883720930231</c:v>
                </c:pt>
                <c:pt idx="5">
                  <c:v>0.51219512195121952</c:v>
                </c:pt>
                <c:pt idx="6">
                  <c:v>0.34782608695652173</c:v>
                </c:pt>
                <c:pt idx="7">
                  <c:v>0.76923076923076927</c:v>
                </c:pt>
                <c:pt idx="8">
                  <c:v>0.30508474576271188</c:v>
                </c:pt>
                <c:pt idx="9">
                  <c:v>0.62222222222222223</c:v>
                </c:pt>
                <c:pt idx="10">
                  <c:v>0.53488372093023251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E2A-4E78-BDBF-7A8F808F5C87}"/>
            </c:ext>
          </c:extLst>
        </c:ser>
        <c:ser>
          <c:idx val="1"/>
          <c:order val="1"/>
          <c:tx>
            <c:strRef>
              <c:f>'Fall-to-spring retention (disag'!$F$44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2A-4E78-BDBF-7A8F808F5C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(disag'!$F$45:$F$55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0.5957446808510638</c:v>
                </c:pt>
                <c:pt idx="2">
                  <c:v>0.37037037037037035</c:v>
                </c:pt>
                <c:pt idx="3">
                  <c:v>0.56097560975609762</c:v>
                </c:pt>
                <c:pt idx="4">
                  <c:v>0.54545454545454541</c:v>
                </c:pt>
                <c:pt idx="5">
                  <c:v>0.23684210526315788</c:v>
                </c:pt>
                <c:pt idx="6">
                  <c:v>0.63636363636363635</c:v>
                </c:pt>
                <c:pt idx="7">
                  <c:v>0.6875</c:v>
                </c:pt>
                <c:pt idx="8">
                  <c:v>0.28125</c:v>
                </c:pt>
                <c:pt idx="9">
                  <c:v>0.41666666666666669</c:v>
                </c:pt>
                <c:pt idx="10">
                  <c:v>0.68965517241379315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E2A-4E78-BDBF-7A8F808F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0"/>
          <c:order val="0"/>
          <c:tx>
            <c:strRef>
              <c:f>'Fall-to-spring retention (disag'!$H$44</c:f>
              <c:strCache>
                <c:ptCount val="1"/>
                <c:pt idx="0">
                  <c:v>&lt; 21 
years</c:v>
                </c:pt>
              </c:strCache>
            </c:strRef>
          </c:tx>
          <c:spPr>
            <a:ln cmpd="sng"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53-4700-B9BB-21001BEB60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3-4700-B9BB-21001BEB60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3-4700-B9BB-21001BEB60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53-4700-B9BB-21001BEB60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3-4700-B9BB-21001BEB60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53-4700-B9BB-21001BEB60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53-4700-B9BB-21001BEB60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3-4700-B9BB-21001BEB60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53-4700-B9BB-21001BEB606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853-4700-B9BB-21001BEB6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(disag'!$H$45:$H$55</c:f>
              <c:numCache>
                <c:formatCode>0%</c:formatCode>
                <c:ptCount val="11"/>
                <c:pt idx="0">
                  <c:v>0.5892857142857143</c:v>
                </c:pt>
                <c:pt idx="1">
                  <c:v>0.60317460317460314</c:v>
                </c:pt>
                <c:pt idx="2">
                  <c:v>0.52941176470588236</c:v>
                </c:pt>
                <c:pt idx="3">
                  <c:v>0.7068965517241379</c:v>
                </c:pt>
                <c:pt idx="4">
                  <c:v>0.58333333333333337</c:v>
                </c:pt>
                <c:pt idx="5">
                  <c:v>0.46808510638297873</c:v>
                </c:pt>
                <c:pt idx="6">
                  <c:v>0.65384615384615385</c:v>
                </c:pt>
                <c:pt idx="7">
                  <c:v>0.88888888888888884</c:v>
                </c:pt>
                <c:pt idx="8">
                  <c:v>0.22222222222222221</c:v>
                </c:pt>
                <c:pt idx="9">
                  <c:v>0.56756756756756754</c:v>
                </c:pt>
                <c:pt idx="10">
                  <c:v>0.67346938775510201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53-4700-B9BB-21001BEB6060}"/>
            </c:ext>
          </c:extLst>
        </c:ser>
        <c:ser>
          <c:idx val="1"/>
          <c:order val="1"/>
          <c:tx>
            <c:strRef>
              <c:f>'Fall-to-spring retention (disag'!$I$44</c:f>
              <c:strCache>
                <c:ptCount val="1"/>
                <c:pt idx="0">
                  <c:v>21-39 
years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853-4700-B9BB-21001BEB60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(disag'!$I$45:$I$55</c:f>
              <c:numCache>
                <c:formatCode>0%</c:formatCode>
                <c:ptCount val="11"/>
                <c:pt idx="0">
                  <c:v>0.48</c:v>
                </c:pt>
                <c:pt idx="1">
                  <c:v>0.5357142857142857</c:v>
                </c:pt>
                <c:pt idx="2">
                  <c:v>0.46153846153846156</c:v>
                </c:pt>
                <c:pt idx="3">
                  <c:v>0.36</c:v>
                </c:pt>
                <c:pt idx="4">
                  <c:v>0.25</c:v>
                </c:pt>
                <c:pt idx="5">
                  <c:v>0.375</c:v>
                </c:pt>
                <c:pt idx="6">
                  <c:v>0.11764705882352941</c:v>
                </c:pt>
                <c:pt idx="7">
                  <c:v>0.55555555555555558</c:v>
                </c:pt>
                <c:pt idx="8">
                  <c:v>0.38095238095238093</c:v>
                </c:pt>
                <c:pt idx="9">
                  <c:v>0.57692307692307687</c:v>
                </c:pt>
                <c:pt idx="10">
                  <c:v>0.42105263157894735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853-4700-B9BB-21001BEB6060}"/>
            </c:ext>
          </c:extLst>
        </c:ser>
        <c:ser>
          <c:idx val="2"/>
          <c:order val="2"/>
          <c:tx>
            <c:strRef>
              <c:f>'Fall-to-spring retention (disag'!$J$44</c:f>
              <c:strCache>
                <c:ptCount val="1"/>
                <c:pt idx="0">
                  <c:v>40+ 
years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1.614987080103359E-2"/>
                  <c:y val="-2.91329840433829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853-4700-B9BB-21001BEB60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(disag'!$J$45:$J$55</c:f>
              <c:numCache>
                <c:formatCode>0%</c:formatCode>
                <c:ptCount val="11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0.44444444444444442</c:v>
                </c:pt>
                <c:pt idx="4">
                  <c:v>0.18181818181818182</c:v>
                </c:pt>
                <c:pt idx="5">
                  <c:v>0.125</c:v>
                </c:pt>
                <c:pt idx="6">
                  <c:v>0.1</c:v>
                </c:pt>
                <c:pt idx="7">
                  <c:v>0.33333333333333331</c:v>
                </c:pt>
                <c:pt idx="8">
                  <c:v>0.25</c:v>
                </c:pt>
                <c:pt idx="9">
                  <c:v>0.33333333333333331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853-4700-B9BB-21001BEB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'Fall-to-spring retention (disag'!$M$44</c:f>
              <c:strCache>
                <c:ptCount val="1"/>
                <c:pt idx="0">
                  <c:v>Part-time 
(1-11 
credits)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48-4FE0-B3D0-69BE13B0A64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48-4FE0-B3D0-69BE13B0A6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48-4FE0-B3D0-69BE13B0A6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48-4FE0-B3D0-69BE13B0A6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48-4FE0-B3D0-69BE13B0A64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48-4FE0-B3D0-69BE13B0A6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48-4FE0-B3D0-69BE13B0A64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48-4FE0-B3D0-69BE13B0A64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48-4FE0-B3D0-69BE13B0A64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48-4FE0-B3D0-69BE13B0A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(disag'!$M$45:$M$55</c:f>
              <c:numCache>
                <c:formatCode>0%</c:formatCode>
                <c:ptCount val="11"/>
                <c:pt idx="0">
                  <c:v>0.2</c:v>
                </c:pt>
                <c:pt idx="1">
                  <c:v>0</c:v>
                </c:pt>
                <c:pt idx="2">
                  <c:v>0.25</c:v>
                </c:pt>
                <c:pt idx="3">
                  <c:v>0.30769230769230771</c:v>
                </c:pt>
                <c:pt idx="4">
                  <c:v>0.35294117647058826</c:v>
                </c:pt>
                <c:pt idx="5">
                  <c:v>4.7619047619047616E-2</c:v>
                </c:pt>
                <c:pt idx="6">
                  <c:v>0.18181818181818182</c:v>
                </c:pt>
                <c:pt idx="7">
                  <c:v>0</c:v>
                </c:pt>
                <c:pt idx="8">
                  <c:v>0.25806451612903225</c:v>
                </c:pt>
                <c:pt idx="9">
                  <c:v>0.2857142857142857</c:v>
                </c:pt>
                <c:pt idx="10">
                  <c:v>0.36363636363636365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748-4FE0-B3D0-69BE13B0A646}"/>
            </c:ext>
          </c:extLst>
        </c:ser>
        <c:ser>
          <c:idx val="0"/>
          <c:order val="1"/>
          <c:tx>
            <c:strRef>
              <c:f>'Fall-to-spring retention (disag'!$L$44</c:f>
              <c:strCache>
                <c:ptCount val="1"/>
                <c:pt idx="0">
                  <c:v>Full-time 
(12+ 
credits)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48-4FE0-B3D0-69BE13B0A6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(disag'!$L$45:$L$55</c:f>
              <c:numCache>
                <c:formatCode>0%</c:formatCode>
                <c:ptCount val="11"/>
                <c:pt idx="0">
                  <c:v>0.59740259740259738</c:v>
                </c:pt>
                <c:pt idx="1">
                  <c:v>0.63953488372093026</c:v>
                </c:pt>
                <c:pt idx="2">
                  <c:v>0.5</c:v>
                </c:pt>
                <c:pt idx="3">
                  <c:v>0.63291139240506333</c:v>
                </c:pt>
                <c:pt idx="4">
                  <c:v>0.54716981132075471</c:v>
                </c:pt>
                <c:pt idx="5">
                  <c:v>0.5</c:v>
                </c:pt>
                <c:pt idx="6">
                  <c:v>0.51470588235294112</c:v>
                </c:pt>
                <c:pt idx="7">
                  <c:v>0.83783783783783783</c:v>
                </c:pt>
                <c:pt idx="8">
                  <c:v>0.31666666666666665</c:v>
                </c:pt>
                <c:pt idx="9">
                  <c:v>0.58181818181818179</c:v>
                </c:pt>
                <c:pt idx="10">
                  <c:v>0.63934426229508201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748-4FE0-B3D0-69BE13B0A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'Fall-to-spring retention (disag'!$O$44</c:f>
              <c:strCache>
                <c:ptCount val="1"/>
                <c:pt idx="0">
                  <c:v>1st gen</c:v>
                </c:pt>
              </c:strCache>
            </c:strRef>
          </c:tx>
          <c:spPr>
            <a:ln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C8-4230-9B95-BA89A1B7E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(disag'!$O$45:$O$55</c:f>
              <c:numCache>
                <c:formatCode>0%</c:formatCode>
                <c:ptCount val="11"/>
                <c:pt idx="0">
                  <c:v>0.6470588235294118</c:v>
                </c:pt>
                <c:pt idx="1">
                  <c:v>0.61904761904761907</c:v>
                </c:pt>
                <c:pt idx="2">
                  <c:v>0.40909090909090912</c:v>
                </c:pt>
                <c:pt idx="3">
                  <c:v>0.58064516129032262</c:v>
                </c:pt>
                <c:pt idx="4">
                  <c:v>0.5</c:v>
                </c:pt>
                <c:pt idx="5">
                  <c:v>0.44827586206896552</c:v>
                </c:pt>
                <c:pt idx="6">
                  <c:v>0.37142857142857144</c:v>
                </c:pt>
                <c:pt idx="7">
                  <c:v>0.8571428571428571</c:v>
                </c:pt>
                <c:pt idx="8">
                  <c:v>0.3888888888888889</c:v>
                </c:pt>
                <c:pt idx="9">
                  <c:v>0.58333333333333337</c:v>
                </c:pt>
                <c:pt idx="10">
                  <c:v>0.55555555555555558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C8-4230-9B95-BA89A1B7EE9C}"/>
            </c:ext>
          </c:extLst>
        </c:ser>
        <c:ser>
          <c:idx val="0"/>
          <c:order val="1"/>
          <c:tx>
            <c:strRef>
              <c:f>'Fall-to-spring retention (disag'!$P$44</c:f>
              <c:strCache>
                <c:ptCount val="1"/>
                <c:pt idx="0">
                  <c:v>Not 1st gen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C8-4230-9B95-BA89A1B7E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(disag'!$P$45:$P$55</c:f>
              <c:numCache>
                <c:formatCode>0%</c:formatCode>
                <c:ptCount val="11"/>
                <c:pt idx="0">
                  <c:v>0.52857142857142858</c:v>
                </c:pt>
                <c:pt idx="1">
                  <c:v>0.54716981132075471</c:v>
                </c:pt>
                <c:pt idx="2">
                  <c:v>0.5</c:v>
                </c:pt>
                <c:pt idx="3">
                  <c:v>0.5901639344262295</c:v>
                </c:pt>
                <c:pt idx="4">
                  <c:v>0.45901639344262296</c:v>
                </c:pt>
                <c:pt idx="5">
                  <c:v>0.34</c:v>
                </c:pt>
                <c:pt idx="6">
                  <c:v>0.54545454545454541</c:v>
                </c:pt>
                <c:pt idx="7">
                  <c:v>0.7142857142857143</c:v>
                </c:pt>
                <c:pt idx="8">
                  <c:v>0.27397260273972601</c:v>
                </c:pt>
                <c:pt idx="9">
                  <c:v>0.53333333333333333</c:v>
                </c:pt>
                <c:pt idx="10">
                  <c:v>0.62222222222222223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C8-4230-9B95-BA89A1B7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'Fall-to-spring retention (disag'!$R$44</c:f>
              <c:strCache>
                <c:ptCount val="1"/>
                <c:pt idx="0">
                  <c:v>With dependents</c:v>
                </c:pt>
              </c:strCache>
            </c:strRef>
          </c:tx>
          <c:spPr>
            <a:ln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6-46DA-8DD9-CEB3168E221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6-46DA-8DD9-CEB3168E22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6-46DA-8DD9-CEB3168E22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6-46DA-8DD9-CEB3168E22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46-46DA-8DD9-CEB3168E22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46-46DA-8DD9-CEB3168E221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46-46DA-8DD9-CEB3168E221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46-46DA-8DD9-CEB3168E221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46-46DA-8DD9-CEB3168E221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46-46DA-8DD9-CEB3168E22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(disag'!$R$45:$R$55</c:f>
              <c:numCache>
                <c:formatCode>0%</c:formatCode>
                <c:ptCount val="11"/>
                <c:pt idx="0">
                  <c:v>0.625</c:v>
                </c:pt>
                <c:pt idx="1">
                  <c:v>0.47058823529411764</c:v>
                </c:pt>
                <c:pt idx="2">
                  <c:v>0.6</c:v>
                </c:pt>
                <c:pt idx="3">
                  <c:v>0.5</c:v>
                </c:pt>
                <c:pt idx="4">
                  <c:v>0.38095238095238093</c:v>
                </c:pt>
                <c:pt idx="5">
                  <c:v>0.53333333333333333</c:v>
                </c:pt>
                <c:pt idx="6">
                  <c:v>0.3125</c:v>
                </c:pt>
                <c:pt idx="7">
                  <c:v>0.63636363636363635</c:v>
                </c:pt>
                <c:pt idx="8">
                  <c:v>0.46666666666666667</c:v>
                </c:pt>
                <c:pt idx="9">
                  <c:v>0.61538461538461542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46-46DA-8DD9-CEB3168E2218}"/>
            </c:ext>
          </c:extLst>
        </c:ser>
        <c:ser>
          <c:idx val="0"/>
          <c:order val="1"/>
          <c:tx>
            <c:strRef>
              <c:f>'Fall-to-spring retention (disag'!$S$44</c:f>
              <c:strCache>
                <c:ptCount val="1"/>
                <c:pt idx="0">
                  <c:v>Without dependents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246-46DA-8DD9-CEB3168E221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46-46DA-8DD9-CEB3168E22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(disag'!$A$45:$A$55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'Fall-to-spring retention (disag'!$S$45:$S$55</c:f>
              <c:numCache>
                <c:formatCode>0%</c:formatCode>
                <c:ptCount val="11"/>
                <c:pt idx="0">
                  <c:v>0.53521126760563376</c:v>
                </c:pt>
                <c:pt idx="1">
                  <c:v>0.63934426229508201</c:v>
                </c:pt>
                <c:pt idx="2">
                  <c:v>0.375</c:v>
                </c:pt>
                <c:pt idx="3">
                  <c:v>0.62121212121212122</c:v>
                </c:pt>
                <c:pt idx="4">
                  <c:v>0.5</c:v>
                </c:pt>
                <c:pt idx="5">
                  <c:v>0.34375</c:v>
                </c:pt>
                <c:pt idx="6">
                  <c:v>0.50793650793650791</c:v>
                </c:pt>
                <c:pt idx="7">
                  <c:v>0.77419354838709675</c:v>
                </c:pt>
                <c:pt idx="8">
                  <c:v>0.21311475409836064</c:v>
                </c:pt>
                <c:pt idx="9">
                  <c:v>0.5357142857142857</c:v>
                </c:pt>
                <c:pt idx="10">
                  <c:v>0.64912280701754388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46-46DA-8DD9-CEB3168E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fall-to-spring retention last 5 years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994275105855669E-2"/>
          <c:y val="3.2973621103117509E-2"/>
          <c:w val="0.93203349581302342"/>
          <c:h val="0.79842935200382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7030A0"/>
            </a:solidFill>
            <a:ln w="3175" cmpd="sng">
              <a:solidFill>
                <a:srgbClr val="7030A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77-40F4-9F55-C3D8109897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77-40F4-9F55-C3D8109897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277-40F4-9F55-C3D810989793}"/>
              </c:ext>
            </c:extLst>
          </c:dPt>
          <c:dPt>
            <c:idx val="4"/>
            <c:invertIfNegative val="0"/>
            <c:bubble3D val="0"/>
            <c:spPr>
              <a:solidFill>
                <a:srgbClr val="B889DB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77-40F4-9F55-C3D810989793}"/>
              </c:ext>
            </c:extLst>
          </c:dPt>
          <c:dPt>
            <c:idx val="5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77-40F4-9F55-C3D8109897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277-40F4-9F55-C3D8109897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277-40F4-9F55-C3D810989793}"/>
              </c:ext>
            </c:extLst>
          </c:dPt>
          <c:dPt>
            <c:idx val="8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277-40F4-9F55-C3D81098979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277-40F4-9F55-C3D81098979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277-40F4-9F55-C3D810989793}"/>
              </c:ext>
            </c:extLst>
          </c:dPt>
          <c:dPt>
            <c:idx val="11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277-40F4-9F55-C3D81098979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277-40F4-9F55-C3D810989793}"/>
              </c:ext>
            </c:extLst>
          </c:dPt>
          <c:dPt>
            <c:idx val="14"/>
            <c:invertIfNegative val="0"/>
            <c:bubble3D val="0"/>
            <c:spPr>
              <a:solidFill>
                <a:srgbClr val="DCC5ED"/>
              </a:solidFill>
              <a:ln w="3175" cmpd="sng">
                <a:solidFill>
                  <a:srgbClr val="7030A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277-40F4-9F55-C3D81098979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7-40F4-9F55-C3D8109897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77-40F4-9F55-C3D81098979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77-40F4-9F55-C3D8109897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77-40F4-9F55-C3D8109897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'Fall-to-spring retention (disag'!$E$44:$S$44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
years</c:v>
                </c:pt>
                <c:pt idx="4">
                  <c:v>21-39 
years</c:v>
                </c:pt>
                <c:pt idx="5">
                  <c:v>40+ 
years</c:v>
                </c:pt>
                <c:pt idx="7">
                  <c:v>Full-time 
(12+ 
credits)</c:v>
                </c:pt>
                <c:pt idx="8">
                  <c:v>Part-time 
(1-11 
credits)</c:v>
                </c:pt>
                <c:pt idx="10">
                  <c:v>1st gen</c:v>
                </c:pt>
                <c:pt idx="11">
                  <c:v>Not 1st gen</c:v>
                </c:pt>
                <c:pt idx="13">
                  <c:v>With dependents</c:v>
                </c:pt>
                <c:pt idx="14">
                  <c:v>Without dependents</c:v>
                </c:pt>
              </c:strCache>
            </c:strRef>
          </c:cat>
          <c:val>
            <c:numRef>
              <c:f>'Fall-to-spring retention (disag'!$E$56:$S$56</c:f>
              <c:numCache>
                <c:formatCode>0%</c:formatCode>
                <c:ptCount val="15"/>
                <c:pt idx="0">
                  <c:v>0.47945205479452052</c:v>
                </c:pt>
                <c:pt idx="1">
                  <c:v>0.52985074626865669</c:v>
                </c:pt>
                <c:pt idx="3">
                  <c:v>0.580952380952381</c:v>
                </c:pt>
                <c:pt idx="4">
                  <c:v>0.40707964601769914</c:v>
                </c:pt>
                <c:pt idx="5">
                  <c:v>0.26666666666666666</c:v>
                </c:pt>
                <c:pt idx="7">
                  <c:v>0.55516014234875444</c:v>
                </c:pt>
                <c:pt idx="8">
                  <c:v>0.25</c:v>
                </c:pt>
                <c:pt idx="10">
                  <c:v>0.49549549549549549</c:v>
                </c:pt>
                <c:pt idx="11">
                  <c:v>0.5</c:v>
                </c:pt>
                <c:pt idx="13">
                  <c:v>0.47058823529411764</c:v>
                </c:pt>
                <c:pt idx="14">
                  <c:v>0.5074626865671642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8277-40F4-9F55-C3D81098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Fall-to-fall retention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7645888013998353E-2"/>
                  <c:y val="-9.8483887430737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6-4481-B147-6A6F0B5CB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'Fall-to-fall retention (disaggr'!$A$29:$A$39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(disaggr'!$E$29:$E$39</c:f>
              <c:numCache>
                <c:formatCode>0%</c:formatCode>
                <c:ptCount val="11"/>
                <c:pt idx="0">
                  <c:v>0.43678160919540232</c:v>
                </c:pt>
                <c:pt idx="1">
                  <c:v>0.5368421052631579</c:v>
                </c:pt>
                <c:pt idx="2">
                  <c:v>0.28846153846153844</c:v>
                </c:pt>
                <c:pt idx="3">
                  <c:v>0.35869565217391303</c:v>
                </c:pt>
                <c:pt idx="4">
                  <c:v>0.27586206896551724</c:v>
                </c:pt>
                <c:pt idx="5">
                  <c:v>0.25316455696202533</c:v>
                </c:pt>
                <c:pt idx="6">
                  <c:v>0.32911392405063289</c:v>
                </c:pt>
                <c:pt idx="7">
                  <c:v>0.45238095238095238</c:v>
                </c:pt>
                <c:pt idx="8">
                  <c:v>0.25274725274725274</c:v>
                </c:pt>
                <c:pt idx="9">
                  <c:v>0.47826086956521741</c:v>
                </c:pt>
                <c:pt idx="10">
                  <c:v>0.45833333333333331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6-4481-B147-6A6F0B5CB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306680"/>
        <c:axId val="378309304"/>
      </c:lineChart>
      <c:catAx>
        <c:axId val="37830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8309304"/>
        <c:crosses val="autoZero"/>
        <c:auto val="1"/>
        <c:lblAlgn val="ctr"/>
        <c:lblOffset val="100"/>
        <c:noMultiLvlLbl val="0"/>
      </c:catAx>
      <c:valAx>
        <c:axId val="37830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830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'Fall-to-fall retention (disaggr'!$F$45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A-457E-AB19-AF8B51F98D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A-457E-AB19-AF8B51F98D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BA-457E-AB19-AF8B51F98D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A-457E-AB19-AF8B51F98D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BA-457E-AB19-AF8B51F98D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A-457E-AB19-AF8B51F98D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BA-457E-AB19-AF8B51F98D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A-457E-AB19-AF8B51F98D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BA-457E-AB19-AF8B51F98D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BA-457E-AB19-AF8B51F98D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(disaggr'!$F$46:$F$56</c:f>
              <c:numCache>
                <c:formatCode>0%</c:formatCode>
                <c:ptCount val="11"/>
                <c:pt idx="0">
                  <c:v>0.58823529411764708</c:v>
                </c:pt>
                <c:pt idx="1">
                  <c:v>0.47916666666666669</c:v>
                </c:pt>
                <c:pt idx="2">
                  <c:v>0.24</c:v>
                </c:pt>
                <c:pt idx="3">
                  <c:v>0.41176470588235292</c:v>
                </c:pt>
                <c:pt idx="4">
                  <c:v>0.37209302325581395</c:v>
                </c:pt>
                <c:pt idx="5">
                  <c:v>0.36585365853658536</c:v>
                </c:pt>
                <c:pt idx="6">
                  <c:v>0.30434782608695654</c:v>
                </c:pt>
                <c:pt idx="7">
                  <c:v>0.5</c:v>
                </c:pt>
                <c:pt idx="8">
                  <c:v>0.20338983050847459</c:v>
                </c:pt>
                <c:pt idx="9">
                  <c:v>0.44444444444444442</c:v>
                </c:pt>
                <c:pt idx="10">
                  <c:v>0.44186046511627908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BA-457E-AB19-AF8B51F98D67}"/>
            </c:ext>
          </c:extLst>
        </c:ser>
        <c:ser>
          <c:idx val="1"/>
          <c:order val="1"/>
          <c:tx>
            <c:strRef>
              <c:f>'Fall-to-fall retention (disaggr'!$G$45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BA-457E-AB19-AF8B51F98D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'Fall-to-fall retention (disaggr'!$A$46:$A$56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'Fall-to-fall retention (disaggr'!$G$46:$G$56</c:f>
              <c:numCache>
                <c:formatCode>0%</c:formatCode>
                <c:ptCount val="11"/>
                <c:pt idx="0">
                  <c:v>0.22222222222222221</c:v>
                </c:pt>
                <c:pt idx="1">
                  <c:v>0.5957446808510638</c:v>
                </c:pt>
                <c:pt idx="2">
                  <c:v>0.33333333333333331</c:v>
                </c:pt>
                <c:pt idx="3">
                  <c:v>0.29268292682926828</c:v>
                </c:pt>
                <c:pt idx="4">
                  <c:v>0.18181818181818182</c:v>
                </c:pt>
                <c:pt idx="5">
                  <c:v>0.13157894736842105</c:v>
                </c:pt>
                <c:pt idx="6">
                  <c:v>0.36363636363636365</c:v>
                </c:pt>
                <c:pt idx="7">
                  <c:v>0.375</c:v>
                </c:pt>
                <c:pt idx="8">
                  <c:v>0.34375</c:v>
                </c:pt>
                <c:pt idx="9">
                  <c:v>0.375</c:v>
                </c:pt>
                <c:pt idx="10">
                  <c:v>0.48275862068965519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BA-457E-AB19-AF8B51F9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489261</xdr:colOff>
      <xdr:row>13</xdr:row>
      <xdr:rowOff>43505</xdr:rowOff>
    </xdr:from>
    <xdr:to>
      <xdr:col>29</xdr:col>
      <xdr:colOff>234634</xdr:colOff>
      <xdr:row>22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59</xdr:row>
      <xdr:rowOff>0</xdr:rowOff>
    </xdr:from>
    <xdr:ext cx="3931920" cy="262128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321940</xdr:colOff>
      <xdr:row>58</xdr:row>
      <xdr:rowOff>135698</xdr:rowOff>
    </xdr:from>
    <xdr:ext cx="3931920" cy="2615592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655791</xdr:colOff>
      <xdr:row>59</xdr:row>
      <xdr:rowOff>10437</xdr:rowOff>
    </xdr:from>
    <xdr:ext cx="3931920" cy="2544719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21</xdr:col>
      <xdr:colOff>564513</xdr:colOff>
      <xdr:row>58</xdr:row>
      <xdr:rowOff>104383</xdr:rowOff>
    </xdr:from>
    <xdr:ext cx="3931920" cy="2510484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29</xdr:col>
      <xdr:colOff>10438</xdr:colOff>
      <xdr:row>58</xdr:row>
      <xdr:rowOff>167014</xdr:rowOff>
    </xdr:from>
    <xdr:ext cx="3931920" cy="2442691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19</xdr:col>
      <xdr:colOff>337704</xdr:colOff>
      <xdr:row>44</xdr:row>
      <xdr:rowOff>34637</xdr:rowOff>
    </xdr:from>
    <xdr:ext cx="6560820" cy="288798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24A27A2-4AF9-4619-8918-0A0806D50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853440</xdr:colOff>
      <xdr:row>27</xdr:row>
      <xdr:rowOff>0</xdr:rowOff>
    </xdr:from>
    <xdr:to>
      <xdr:col>26</xdr:col>
      <xdr:colOff>243840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345515</xdr:colOff>
      <xdr:row>56</xdr:row>
      <xdr:rowOff>168088</xdr:rowOff>
    </xdr:from>
    <xdr:ext cx="3931920" cy="262128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321940</xdr:colOff>
      <xdr:row>60</xdr:row>
      <xdr:rowOff>135698</xdr:rowOff>
    </xdr:from>
    <xdr:ext cx="3931920" cy="2615592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655791</xdr:colOff>
      <xdr:row>61</xdr:row>
      <xdr:rowOff>10437</xdr:rowOff>
    </xdr:from>
    <xdr:ext cx="3931920" cy="2544719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19</xdr:col>
      <xdr:colOff>777873</xdr:colOff>
      <xdr:row>61</xdr:row>
      <xdr:rowOff>43423</xdr:rowOff>
    </xdr:from>
    <xdr:ext cx="3931920" cy="2510484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24</xdr:col>
      <xdr:colOff>437158</xdr:colOff>
      <xdr:row>61</xdr:row>
      <xdr:rowOff>136534</xdr:rowOff>
    </xdr:from>
    <xdr:ext cx="3931920" cy="2442691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20</xdr:col>
      <xdr:colOff>500903</xdr:colOff>
      <xdr:row>44</xdr:row>
      <xdr:rowOff>645159</xdr:rowOff>
    </xdr:from>
    <xdr:ext cx="6560820" cy="2887980"/>
    <xdr:graphicFrame macro="">
      <xdr:nvGraphicFramePr>
        <xdr:cNvPr id="14" name="Chart 2" title="Chart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510540</xdr:colOff>
      <xdr:row>2</xdr:row>
      <xdr:rowOff>156210</xdr:rowOff>
    </xdr:from>
    <xdr:to>
      <xdr:col>17</xdr:col>
      <xdr:colOff>480060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92C5-2002-4C1E-B3CC-6D72D617FB49}">
  <dimension ref="A1:A8"/>
  <sheetViews>
    <sheetView workbookViewId="0">
      <selection activeCell="A6" sqref="A6"/>
    </sheetView>
  </sheetViews>
  <sheetFormatPr defaultRowHeight="12.75"/>
  <sheetData>
    <row r="1" spans="1:1">
      <c r="A1" s="22" t="s">
        <v>64</v>
      </c>
    </row>
    <row r="2" spans="1:1">
      <c r="A2" s="23"/>
    </row>
    <row r="3" spans="1:1">
      <c r="A3" s="22" t="s">
        <v>61</v>
      </c>
    </row>
    <row r="4" spans="1:1">
      <c r="A4" s="22" t="s">
        <v>65</v>
      </c>
    </row>
    <row r="5" spans="1:1">
      <c r="A5" s="22" t="s">
        <v>66</v>
      </c>
    </row>
    <row r="6" spans="1:1">
      <c r="A6" s="22" t="s">
        <v>62</v>
      </c>
    </row>
    <row r="7" spans="1:1">
      <c r="A7" s="23"/>
    </row>
    <row r="8" spans="1:1">
      <c r="A8" s="2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L977"/>
  <sheetViews>
    <sheetView workbookViewId="0"/>
  </sheetViews>
  <sheetFormatPr defaultColWidth="12.5703125" defaultRowHeight="15.75" customHeight="1"/>
  <cols>
    <col min="1" max="1" width="34.140625" customWidth="1"/>
    <col min="2" max="13" width="6.28515625" customWidth="1"/>
  </cols>
  <sheetData>
    <row r="1" spans="1:38" ht="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2.75">
      <c r="A2" s="3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2.75">
      <c r="A4" s="4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29.25" customHeight="1">
      <c r="A5" s="115" t="s">
        <v>14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ht="27" customHeight="1">
      <c r="A6" s="117" t="s">
        <v>15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8"/>
      <c r="N6" s="8"/>
      <c r="O6" s="13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12.75">
      <c r="A7" s="14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2.75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5"/>
      <c r="M8" s="5"/>
      <c r="N8" s="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2.7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5"/>
      <c r="M9" s="5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2.75">
      <c r="A10" s="6"/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5"/>
      <c r="N10" s="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1.75" customHeight="1">
      <c r="A11" s="15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42.75" customHeight="1">
      <c r="A12" s="10" t="s">
        <v>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21" customHeight="1">
      <c r="A13" s="10" t="s">
        <v>19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12.75">
      <c r="A14" s="11" t="s">
        <v>20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8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2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2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2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2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2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2.7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2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2.7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2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2.7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2.7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2.7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2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2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1:38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1:38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1:38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1:38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1:38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1:38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1:38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1:38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1:38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1:38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1:38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1:38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1:38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1:38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1:38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1:38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1:38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1:38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1:38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1:38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1:38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1:38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1:38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1:38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1:38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1:38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1:38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1:38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1:38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1:38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1:38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1:38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1:38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1:38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1:38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1:38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1:38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1:38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1:38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1:38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1:38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1:38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1:38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1:38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1:38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1:38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1:38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1:38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1:38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1:38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1:38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1:38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1:38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1:38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1:38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1:38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1:38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1:38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1:38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1:38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1:38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1:38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1:38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1:38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1:38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1:38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1:38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1:38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1:38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1:38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1:38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1:38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1:38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1:38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1:38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1:38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1:38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1:38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1:38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1:38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1:38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1:38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1:38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1:38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1:38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1:38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1:38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1:38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1:38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1:38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1:38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1:38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1:38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1:38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1:38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1:38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1:38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1:38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1:38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1:38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1:38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1:38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1:38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1:38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1:38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1:38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1:38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1:38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1:38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1:38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1:38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1:38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1:38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1:38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1:38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1:38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1:38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1:38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1:38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1:38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1:38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1:38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1:38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1:38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1:38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1:38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1:38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1:38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1:38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1:38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1:38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1:38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1:38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1:38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1:38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1:38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1:38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1:38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1:38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1:38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1:38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1:38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1:38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1:38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1:38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1:38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1:38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1:38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1:38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1:38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1:38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1:38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1:38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1:38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1:38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1:38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1:38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1:38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1:38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1:38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1:38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1:38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1:38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1:38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1:38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1:38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1:38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1:38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1:38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1:38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1:38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1:38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1:38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1:38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1:38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1:38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1:38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1:38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1:38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1:38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1:38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1:38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1:38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1:38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1:38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1:38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1:38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1:38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1:38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1:38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1:38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1:38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1:38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1:38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1:38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1:38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1:38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1:38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1:38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1:38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1:38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1:38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1:38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1:38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1:38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1:38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1:38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1:38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1:38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1:38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1:38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1:38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1:38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1:38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1:38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1:38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1:38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1:38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1:38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1:38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1:38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1:38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1:38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1:38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1:38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1:38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1:38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1:38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1:38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1:38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1:38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1:38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1:38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1:38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1:38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1:38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1:38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1:38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1:38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1:38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1:38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1:38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1:38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1:38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1:38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1:38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1:38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1:38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1:38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1:38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1:38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1:38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1:38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1:38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1:38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1:38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1:38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1:38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1:38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1:38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1:38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1:38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1:38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1:38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1:38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1:38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1:38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1:38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1:38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1:38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1:38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1:38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1:38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1:38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1:38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1:38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1:38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1:38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1:38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1:38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1:38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1:38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1:38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1:38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1:38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1:38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1:38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1:38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1:38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1:38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1:38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1:38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1:38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1:38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1:38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1:38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1:38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1:38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1:38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1:38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1:38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1:38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1:38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1:38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1:38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1:38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1:38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1:38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1:38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1:38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1:38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1:38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1:38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1:38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1:38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1:38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1:38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1:38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1:38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1:38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1:38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1:38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1:38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1:38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1:38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1:38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1:38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1:38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1:38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1:38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1:38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1:38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1:38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1:38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1:38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1:38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1:38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1:38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1:38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1:38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1:38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1:38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1:38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1:38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1:38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1:38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1:38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1:38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1:38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1:38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1:38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1:38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1:38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1:38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1:38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1:38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1:38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1:38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1:38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1:38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1:38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1:38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1:38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1:38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1:38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1:38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1:38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1:38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1:38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1:38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1:38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1:38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1:38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1:38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1:38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1:38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1:38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1:38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1:38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1:38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1:38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1:38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1:38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1:38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1:38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1:38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1:38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1:38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1:38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1:38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1:38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1:38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1:38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1:38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1:38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1:38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1:38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1:38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1:38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1:38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1:38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1:38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1:38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1:38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1:38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1:38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1:38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1:38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1:38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1:38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1:38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1:38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1:38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1:38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1:38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1:38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1:38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1:38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1:38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1:38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1:38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1:38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1:38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1:38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1:38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1:38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1:38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1:38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1:38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1:38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1:38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1:38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1:38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1:38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1:38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1:38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1:38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1:38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1:38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1:38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1:38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1:38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1:38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1:38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1:38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1:38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1:38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1:38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1:38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1:38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1:38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1:38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1:38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1:38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1:38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1:38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1:38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1:38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1:38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1:38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1:38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1:38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1:38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1:38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1:38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1:38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1:38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1:38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1:38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1:38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1:38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1:38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1:38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1:38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1:38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1:38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1:38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1:38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1:38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1:38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1:38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1:38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1:38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1:38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1:38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1:38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1:38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1:38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1:38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1:38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1:38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1:38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1:38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1:38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1:38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1:38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1:38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1:38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1:38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1:38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1:38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1:38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1:38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1:38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1:38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1:38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1:38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1:38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1:38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1:38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1:38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1:38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1:38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1:38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1:38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1:38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1:38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1:38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1:38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1:38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1:38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1:38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1:38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1:38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1:38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1:38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1:38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1:38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1:38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1:38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1:38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1:38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1:38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1:38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1:38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1:38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1:38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1:38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1:38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1:38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1:38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1:38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1:38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1:38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1:38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1:38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1:38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1:38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1:38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1:38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1:38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1:38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1:38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1:38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1:38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1:38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1:38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1:38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1:38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1:38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1:38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1:38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1:38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1:38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1:38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1:38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1:38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1:38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1:38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1:38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1:38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1:38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1:38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1:38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1:38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1:38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1:38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1:38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1:38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1:38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1:38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1:38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1:38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1:38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1:38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1:38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1:38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1:38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1:38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1:38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1:38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1:38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1:38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1:38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1:38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1:38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1:38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1:38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1:38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1:38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1:38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1:38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1:38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1:38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1:38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1:38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1:38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1:38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1:38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1:38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1:38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1:38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1:38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1:38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1:38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1:38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1:38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1:38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1:38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1:38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1:38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1:38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1:38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1:38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1:38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1:38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1:38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1:38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1:38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1:38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1:38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1:38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1:38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1:38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1:38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1:38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1:38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1:38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1:38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1:38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1:38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1:38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1:38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1:38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1:38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1:38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1:38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1:38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1:38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1:38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1:38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1:38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1:38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1:38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1:38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1:38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1:38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1:38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1:38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1:38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1:38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1:38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1:38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1:38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1:38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1:38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1:38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1:38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1:38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1:38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1:38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1:38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1:38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1:38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1:38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1:38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1:38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1:38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1:38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1:38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1:38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1:38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1:38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1:38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1:38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1:38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1:38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1:38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1:38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1:38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1:38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1:38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1:38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1:38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1:38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1:38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1:38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1:38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1:38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1:38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1:38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1:38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1:38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1:38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1:38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1:38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1:38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1:38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1:38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1:38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1:38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1:38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1:38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1:38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1:38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1:38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1:38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1:38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1:38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1:38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1:38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1:38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1:38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1:38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1:38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1:38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1:38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1:38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1:38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</sheetData>
  <mergeCells count="3">
    <mergeCell ref="A5:M5"/>
    <mergeCell ref="A6:L6"/>
    <mergeCell ref="A8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Q936"/>
  <sheetViews>
    <sheetView topLeftCell="A42" zoomScale="110" zoomScaleNormal="110" workbookViewId="0">
      <selection activeCell="S58" sqref="S58"/>
    </sheetView>
  </sheetViews>
  <sheetFormatPr defaultColWidth="12.5703125" defaultRowHeight="15.75" customHeight="1"/>
  <cols>
    <col min="1" max="1" width="12.5703125" style="19"/>
    <col min="2" max="3" width="10.28515625" style="19" customWidth="1"/>
    <col min="4" max="4" width="8.140625" style="19" customWidth="1"/>
    <col min="5" max="6" width="6.5703125" style="19" customWidth="1"/>
    <col min="7" max="7" width="1" style="61" customWidth="1"/>
    <col min="8" max="9" width="5.5703125" style="19" customWidth="1"/>
    <col min="10" max="10" width="7.28515625" style="19" customWidth="1"/>
    <col min="11" max="11" width="1" style="61" customWidth="1"/>
    <col min="12" max="12" width="5.7109375" style="19" customWidth="1"/>
    <col min="13" max="13" width="5.85546875" style="19" customWidth="1"/>
    <col min="14" max="14" width="1" style="61" customWidth="1"/>
    <col min="15" max="15" width="12.140625" style="19" customWidth="1"/>
    <col min="16" max="16" width="8.7109375" style="19" customWidth="1"/>
    <col min="17" max="17" width="1" style="61" customWidth="1"/>
    <col min="18" max="19" width="8.7109375" style="19" customWidth="1"/>
    <col min="20" max="20" width="8.7109375" style="112" customWidth="1"/>
    <col min="21" max="39" width="8.7109375" style="19" customWidth="1"/>
    <col min="40" max="16384" width="12.5703125" style="19"/>
  </cols>
  <sheetData>
    <row r="1" spans="1:39" s="71" customFormat="1" ht="12">
      <c r="A1" s="69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2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39" s="71" customFormat="1" ht="12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2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s="71" customFormat="1" ht="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2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s="71" customFormat="1" ht="12">
      <c r="A4" s="72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2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</row>
    <row r="5" spans="1:39" s="71" customFormat="1" ht="29.25" customHeight="1">
      <c r="A5" s="122" t="s">
        <v>14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73"/>
      <c r="P5" s="73"/>
      <c r="Q5" s="73"/>
      <c r="R5" s="73"/>
      <c r="S5" s="73"/>
      <c r="T5" s="105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s="71" customFormat="1" ht="20.25" customHeight="1">
      <c r="A6" s="73" t="s">
        <v>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105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 spans="1:39" s="71" customFormat="1" ht="20.25" customHeight="1">
      <c r="A7" s="73" t="s">
        <v>24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105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</row>
    <row r="8" spans="1:39" s="71" customFormat="1" ht="18.75" customHeight="1">
      <c r="A8" s="73" t="s">
        <v>25</v>
      </c>
      <c r="B8" s="73"/>
      <c r="C8" s="73"/>
      <c r="D8" s="73"/>
      <c r="E8" s="73"/>
      <c r="F8" s="73"/>
      <c r="G8" s="81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105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 spans="1:39" s="71" customFormat="1" ht="12">
      <c r="A9" s="73" t="s">
        <v>26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105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</row>
    <row r="10" spans="1:39" s="71" customFormat="1" ht="15.75" customHeight="1">
      <c r="B10" s="82"/>
      <c r="C10" s="82"/>
      <c r="D10" s="82"/>
      <c r="E10" s="82"/>
      <c r="P10" s="82"/>
      <c r="T10" s="106"/>
    </row>
    <row r="11" spans="1:39" ht="33" customHeight="1">
      <c r="A11" s="17"/>
      <c r="B11" s="28"/>
      <c r="C11" s="28"/>
      <c r="D11" s="28"/>
      <c r="E11" s="126" t="s">
        <v>67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7"/>
      <c r="Q11" s="78"/>
      <c r="R11" s="17"/>
      <c r="S11" s="17"/>
      <c r="T11" s="3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9" ht="60">
      <c r="A12" s="29" t="s">
        <v>27</v>
      </c>
      <c r="B12" s="43" t="s">
        <v>28</v>
      </c>
      <c r="C12" s="53"/>
      <c r="D12" s="53"/>
      <c r="E12" s="31" t="s">
        <v>30</v>
      </c>
      <c r="F12" s="31" t="s">
        <v>31</v>
      </c>
      <c r="G12" s="59"/>
      <c r="H12" s="31" t="s">
        <v>32</v>
      </c>
      <c r="I12" s="31" t="s">
        <v>33</v>
      </c>
      <c r="J12" s="31" t="s">
        <v>34</v>
      </c>
      <c r="K12" s="59"/>
      <c r="L12" s="31" t="s">
        <v>36</v>
      </c>
      <c r="M12" s="31" t="s">
        <v>35</v>
      </c>
      <c r="N12" s="59"/>
      <c r="O12" s="31" t="s">
        <v>37</v>
      </c>
      <c r="P12" s="31" t="s">
        <v>38</v>
      </c>
      <c r="Q12" s="59"/>
      <c r="R12" s="31" t="s">
        <v>39</v>
      </c>
      <c r="S12" s="31" t="s">
        <v>40</v>
      </c>
      <c r="T12" s="107" t="s">
        <v>78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ht="15.75" customHeight="1">
      <c r="A13" s="17" t="s">
        <v>1</v>
      </c>
      <c r="B13" s="32">
        <v>87</v>
      </c>
      <c r="C13" s="119" t="s">
        <v>72</v>
      </c>
      <c r="D13" s="119"/>
      <c r="E13" s="18">
        <v>51</v>
      </c>
      <c r="F13" s="18">
        <v>36</v>
      </c>
      <c r="G13" s="60"/>
      <c r="H13" s="18">
        <v>56</v>
      </c>
      <c r="I13" s="18">
        <v>25</v>
      </c>
      <c r="J13" s="18">
        <v>6</v>
      </c>
      <c r="K13" s="60"/>
      <c r="L13" s="18">
        <v>77</v>
      </c>
      <c r="M13" s="18">
        <v>10</v>
      </c>
      <c r="N13" s="60"/>
      <c r="O13" s="18">
        <v>17</v>
      </c>
      <c r="P13" s="18">
        <f>B13-O13</f>
        <v>70</v>
      </c>
      <c r="Q13" s="60"/>
      <c r="R13" s="18">
        <v>16</v>
      </c>
      <c r="S13" s="18">
        <f>B13-R13</f>
        <v>71</v>
      </c>
      <c r="T13" s="3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ht="15.75" customHeight="1">
      <c r="A14" s="17" t="s">
        <v>2</v>
      </c>
      <c r="B14" s="32">
        <v>95</v>
      </c>
      <c r="C14" s="120"/>
      <c r="D14" s="120"/>
      <c r="E14" s="18">
        <v>48</v>
      </c>
      <c r="F14" s="18">
        <v>47</v>
      </c>
      <c r="G14" s="60"/>
      <c r="H14" s="18">
        <v>63</v>
      </c>
      <c r="I14" s="18">
        <v>28</v>
      </c>
      <c r="J14" s="18">
        <v>4</v>
      </c>
      <c r="K14" s="60"/>
      <c r="L14" s="18">
        <v>86</v>
      </c>
      <c r="M14" s="18">
        <v>9</v>
      </c>
      <c r="N14" s="60"/>
      <c r="O14" s="18">
        <v>42</v>
      </c>
      <c r="P14" s="18">
        <f>B14-O14</f>
        <v>53</v>
      </c>
      <c r="Q14" s="60"/>
      <c r="R14" s="18">
        <v>34</v>
      </c>
      <c r="S14" s="18">
        <f>B14-R14</f>
        <v>61</v>
      </c>
      <c r="T14" s="3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ht="15.75" customHeight="1">
      <c r="A15" s="17" t="s">
        <v>3</v>
      </c>
      <c r="B15" s="32">
        <v>52</v>
      </c>
      <c r="C15" s="120"/>
      <c r="D15" s="120"/>
      <c r="E15" s="18">
        <v>25</v>
      </c>
      <c r="F15" s="18">
        <v>27</v>
      </c>
      <c r="G15" s="60"/>
      <c r="H15" s="18">
        <v>34</v>
      </c>
      <c r="I15" s="18">
        <v>13</v>
      </c>
      <c r="J15" s="18">
        <v>5</v>
      </c>
      <c r="K15" s="60"/>
      <c r="L15" s="18">
        <v>44</v>
      </c>
      <c r="M15" s="18">
        <v>8</v>
      </c>
      <c r="N15" s="60"/>
      <c r="O15" s="18">
        <v>22</v>
      </c>
      <c r="P15" s="18">
        <f>B15-O15</f>
        <v>30</v>
      </c>
      <c r="Q15" s="60"/>
      <c r="R15" s="18">
        <v>20</v>
      </c>
      <c r="S15" s="18">
        <f>B15-R15</f>
        <v>32</v>
      </c>
      <c r="T15" s="3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ht="15.75" customHeight="1">
      <c r="A16" s="17" t="s">
        <v>4</v>
      </c>
      <c r="B16" s="32">
        <v>92</v>
      </c>
      <c r="C16" s="120"/>
      <c r="D16" s="120"/>
      <c r="E16" s="18">
        <v>51</v>
      </c>
      <c r="F16" s="18">
        <v>41</v>
      </c>
      <c r="G16" s="60"/>
      <c r="H16" s="18">
        <v>58</v>
      </c>
      <c r="I16" s="18">
        <v>25</v>
      </c>
      <c r="J16" s="18">
        <v>9</v>
      </c>
      <c r="K16" s="60"/>
      <c r="L16" s="18">
        <v>79</v>
      </c>
      <c r="M16" s="18">
        <v>13</v>
      </c>
      <c r="N16" s="60"/>
      <c r="O16" s="18">
        <v>31</v>
      </c>
      <c r="P16" s="18">
        <f>B16-O16</f>
        <v>61</v>
      </c>
      <c r="Q16" s="60"/>
      <c r="R16" s="18">
        <v>26</v>
      </c>
      <c r="S16" s="18">
        <f>B16-R16</f>
        <v>66</v>
      </c>
      <c r="T16" s="3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43" ht="15.75" customHeight="1">
      <c r="A17" s="17" t="s">
        <v>5</v>
      </c>
      <c r="B17" s="32">
        <v>87</v>
      </c>
      <c r="C17" s="120"/>
      <c r="D17" s="120"/>
      <c r="E17" s="18">
        <v>43</v>
      </c>
      <c r="F17" s="18">
        <v>44</v>
      </c>
      <c r="G17" s="60"/>
      <c r="H17" s="18">
        <v>60</v>
      </c>
      <c r="I17" s="18">
        <v>16</v>
      </c>
      <c r="J17" s="18">
        <v>11</v>
      </c>
      <c r="K17" s="60"/>
      <c r="L17" s="18">
        <v>53</v>
      </c>
      <c r="M17" s="18">
        <v>34</v>
      </c>
      <c r="N17" s="60"/>
      <c r="O17" s="18">
        <v>26</v>
      </c>
      <c r="P17" s="18">
        <f>B17-O17</f>
        <v>61</v>
      </c>
      <c r="Q17" s="60"/>
      <c r="R17" s="18">
        <v>21</v>
      </c>
      <c r="S17" s="18">
        <f>B17-R17</f>
        <v>66</v>
      </c>
      <c r="T17" s="3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43" ht="15.75" customHeight="1">
      <c r="A18" s="17" t="s">
        <v>6</v>
      </c>
      <c r="B18" s="32">
        <v>79</v>
      </c>
      <c r="C18" s="120"/>
      <c r="D18" s="120"/>
      <c r="E18" s="18">
        <v>41</v>
      </c>
      <c r="F18" s="18">
        <v>38</v>
      </c>
      <c r="G18" s="60"/>
      <c r="H18" s="18">
        <v>47</v>
      </c>
      <c r="I18" s="18">
        <v>16</v>
      </c>
      <c r="J18" s="18">
        <v>16</v>
      </c>
      <c r="K18" s="60"/>
      <c r="L18" s="18">
        <v>58</v>
      </c>
      <c r="M18" s="18">
        <v>21</v>
      </c>
      <c r="N18" s="60"/>
      <c r="O18" s="18">
        <v>29</v>
      </c>
      <c r="P18" s="18">
        <f>B18-O18</f>
        <v>50</v>
      </c>
      <c r="Q18" s="60"/>
      <c r="R18" s="18">
        <v>15</v>
      </c>
      <c r="S18" s="18">
        <f>B18-R18</f>
        <v>64</v>
      </c>
      <c r="T18" s="3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43" ht="15.75" customHeight="1">
      <c r="A19" s="17" t="s">
        <v>7</v>
      </c>
      <c r="B19" s="32">
        <v>79</v>
      </c>
      <c r="C19" s="120"/>
      <c r="D19" s="120"/>
      <c r="E19" s="18">
        <v>46</v>
      </c>
      <c r="F19" s="18">
        <v>33</v>
      </c>
      <c r="G19" s="60"/>
      <c r="H19" s="18">
        <v>52</v>
      </c>
      <c r="I19" s="18">
        <v>17</v>
      </c>
      <c r="J19" s="18">
        <v>10</v>
      </c>
      <c r="K19" s="60"/>
      <c r="L19" s="18">
        <v>68</v>
      </c>
      <c r="M19" s="18">
        <v>11</v>
      </c>
      <c r="N19" s="60"/>
      <c r="O19" s="18">
        <v>35</v>
      </c>
      <c r="P19" s="18">
        <f>B19-O19</f>
        <v>44</v>
      </c>
      <c r="Q19" s="60"/>
      <c r="R19" s="18">
        <v>16</v>
      </c>
      <c r="S19" s="18">
        <f>B19-R19</f>
        <v>63</v>
      </c>
      <c r="T19" s="3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43" ht="15.75" customHeight="1">
      <c r="A20" s="17" t="s">
        <v>8</v>
      </c>
      <c r="B20" s="32">
        <v>42</v>
      </c>
      <c r="C20" s="120"/>
      <c r="D20" s="120"/>
      <c r="E20" s="18">
        <v>26</v>
      </c>
      <c r="F20" s="18">
        <v>16</v>
      </c>
      <c r="G20" s="60"/>
      <c r="H20" s="18">
        <v>27</v>
      </c>
      <c r="I20" s="18">
        <v>9</v>
      </c>
      <c r="J20" s="18">
        <v>6</v>
      </c>
      <c r="K20" s="60"/>
      <c r="L20" s="18">
        <v>37</v>
      </c>
      <c r="M20" s="18">
        <v>5</v>
      </c>
      <c r="N20" s="60"/>
      <c r="O20" s="18">
        <v>7</v>
      </c>
      <c r="P20" s="18">
        <f>B20-O20</f>
        <v>35</v>
      </c>
      <c r="Q20" s="60"/>
      <c r="R20" s="18">
        <v>11</v>
      </c>
      <c r="S20" s="18">
        <f>B20-R20</f>
        <v>31</v>
      </c>
      <c r="T20" s="3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43" ht="15.75" customHeight="1">
      <c r="A21" s="17" t="s">
        <v>9</v>
      </c>
      <c r="B21" s="32">
        <v>91</v>
      </c>
      <c r="C21" s="120"/>
      <c r="D21" s="120"/>
      <c r="E21" s="18">
        <v>59</v>
      </c>
      <c r="F21" s="18">
        <v>32</v>
      </c>
      <c r="G21" s="60"/>
      <c r="H21" s="18">
        <v>45</v>
      </c>
      <c r="I21" s="18">
        <v>42</v>
      </c>
      <c r="J21" s="18">
        <v>4</v>
      </c>
      <c r="K21" s="60"/>
      <c r="L21" s="18">
        <v>60</v>
      </c>
      <c r="M21" s="18">
        <v>31</v>
      </c>
      <c r="N21" s="60"/>
      <c r="O21" s="18">
        <v>18</v>
      </c>
      <c r="P21" s="18">
        <f>B21-O21</f>
        <v>73</v>
      </c>
      <c r="Q21" s="60"/>
      <c r="R21" s="18">
        <v>30</v>
      </c>
      <c r="S21" s="18">
        <f>B21-R21</f>
        <v>61</v>
      </c>
      <c r="T21" s="3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43" ht="15.75" customHeight="1">
      <c r="A22" s="17" t="s">
        <v>10</v>
      </c>
      <c r="B22" s="32">
        <v>69</v>
      </c>
      <c r="C22" s="120"/>
      <c r="D22" s="120"/>
      <c r="E22" s="18">
        <v>45</v>
      </c>
      <c r="F22" s="18">
        <v>24</v>
      </c>
      <c r="G22" s="60"/>
      <c r="H22" s="18">
        <v>37</v>
      </c>
      <c r="I22" s="18">
        <v>26</v>
      </c>
      <c r="J22" s="18">
        <v>6</v>
      </c>
      <c r="K22" s="60"/>
      <c r="L22" s="18">
        <v>55</v>
      </c>
      <c r="M22" s="18">
        <v>14</v>
      </c>
      <c r="N22" s="60"/>
      <c r="O22" s="18">
        <v>24</v>
      </c>
      <c r="P22" s="18">
        <f>B22-O22</f>
        <v>45</v>
      </c>
      <c r="Q22" s="60"/>
      <c r="R22" s="18">
        <v>13</v>
      </c>
      <c r="S22" s="18">
        <f>B22-R22</f>
        <v>56</v>
      </c>
      <c r="T22" s="3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43" ht="15.75" customHeight="1">
      <c r="A23" s="17" t="s">
        <v>11</v>
      </c>
      <c r="B23" s="32">
        <v>72</v>
      </c>
      <c r="C23" s="120"/>
      <c r="D23" s="120"/>
      <c r="E23" s="18">
        <v>43</v>
      </c>
      <c r="F23" s="18">
        <v>29</v>
      </c>
      <c r="G23" s="60"/>
      <c r="H23" s="18">
        <v>49</v>
      </c>
      <c r="I23" s="18">
        <v>19</v>
      </c>
      <c r="J23" s="18">
        <v>4</v>
      </c>
      <c r="K23" s="60"/>
      <c r="L23" s="18">
        <v>61</v>
      </c>
      <c r="M23" s="18">
        <v>11</v>
      </c>
      <c r="N23" s="60"/>
      <c r="O23" s="18">
        <v>27</v>
      </c>
      <c r="P23" s="18">
        <f>B23-O23</f>
        <v>45</v>
      </c>
      <c r="Q23" s="60"/>
      <c r="R23" s="18">
        <v>15</v>
      </c>
      <c r="S23" s="18">
        <f>B23-R23</f>
        <v>57</v>
      </c>
      <c r="T23" s="3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43" ht="15.75" customHeight="1">
      <c r="A24" s="17" t="s">
        <v>71</v>
      </c>
      <c r="B24" s="17">
        <f>SUM(B19:B23)</f>
        <v>353</v>
      </c>
      <c r="C24" s="17"/>
      <c r="D24" s="17"/>
      <c r="E24" s="17">
        <f>SUM(E19:E23)</f>
        <v>219</v>
      </c>
      <c r="F24" s="17">
        <f t="shared" ref="F24:S24" si="0">SUM(F19:F23)</f>
        <v>134</v>
      </c>
      <c r="G24" s="57"/>
      <c r="H24" s="17">
        <f t="shared" si="0"/>
        <v>210</v>
      </c>
      <c r="I24" s="17">
        <f t="shared" si="0"/>
        <v>113</v>
      </c>
      <c r="J24" s="17">
        <f t="shared" si="0"/>
        <v>30</v>
      </c>
      <c r="K24" s="57"/>
      <c r="L24" s="17">
        <f>SUM(L19:L23)</f>
        <v>281</v>
      </c>
      <c r="M24" s="17">
        <f t="shared" si="0"/>
        <v>72</v>
      </c>
      <c r="N24" s="57"/>
      <c r="O24" s="17">
        <f t="shared" si="0"/>
        <v>111</v>
      </c>
      <c r="P24" s="17">
        <f t="shared" si="0"/>
        <v>242</v>
      </c>
      <c r="Q24" s="57"/>
      <c r="R24" s="17">
        <f t="shared" si="0"/>
        <v>85</v>
      </c>
      <c r="S24" s="17">
        <f t="shared" si="0"/>
        <v>268</v>
      </c>
      <c r="T24" s="3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43" s="71" customFormat="1" ht="12"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10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43" ht="12">
      <c r="A26" s="17"/>
      <c r="B26" s="40"/>
      <c r="C26" s="40"/>
      <c r="D26" s="124" t="s">
        <v>49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42"/>
      <c r="Q26" s="80"/>
      <c r="R26" s="42"/>
      <c r="S26" s="42"/>
      <c r="T26" s="107" t="s">
        <v>78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1:43" ht="72">
      <c r="A27" s="29" t="s">
        <v>27</v>
      </c>
      <c r="B27" s="43" t="s">
        <v>28</v>
      </c>
      <c r="C27" s="43" t="s">
        <v>69</v>
      </c>
      <c r="D27" s="33" t="s">
        <v>47</v>
      </c>
      <c r="E27" s="31" t="s">
        <v>30</v>
      </c>
      <c r="F27" s="31" t="s">
        <v>31</v>
      </c>
      <c r="G27" s="59"/>
      <c r="H27" s="31" t="s">
        <v>32</v>
      </c>
      <c r="I27" s="31" t="s">
        <v>33</v>
      </c>
      <c r="J27" s="31" t="s">
        <v>34</v>
      </c>
      <c r="K27" s="59"/>
      <c r="L27" s="31" t="s">
        <v>36</v>
      </c>
      <c r="M27" s="31" t="s">
        <v>35</v>
      </c>
      <c r="N27" s="59"/>
      <c r="O27" s="31" t="s">
        <v>37</v>
      </c>
      <c r="P27" s="31" t="s">
        <v>38</v>
      </c>
      <c r="Q27" s="59"/>
      <c r="R27" s="31" t="s">
        <v>39</v>
      </c>
      <c r="S27" s="31" t="s">
        <v>40</v>
      </c>
      <c r="T27" s="109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</row>
    <row r="28" spans="1:43" ht="12">
      <c r="A28" s="16" t="s">
        <v>1</v>
      </c>
      <c r="B28" s="21">
        <v>87</v>
      </c>
      <c r="C28" s="21">
        <v>48</v>
      </c>
      <c r="D28" s="45">
        <f>C28/B28</f>
        <v>0.55172413793103448</v>
      </c>
      <c r="E28" s="46">
        <v>32</v>
      </c>
      <c r="F28" s="46">
        <v>16</v>
      </c>
      <c r="G28" s="62"/>
      <c r="H28" s="46">
        <v>33</v>
      </c>
      <c r="I28" s="46">
        <v>12</v>
      </c>
      <c r="J28" s="46">
        <v>3</v>
      </c>
      <c r="K28" s="62"/>
      <c r="L28" s="46">
        <v>46</v>
      </c>
      <c r="M28" s="46">
        <v>2</v>
      </c>
      <c r="N28" s="62"/>
      <c r="O28" s="46">
        <v>11</v>
      </c>
      <c r="P28" s="46">
        <f>C28-O28</f>
        <v>37</v>
      </c>
      <c r="Q28" s="62"/>
      <c r="R28" s="46">
        <v>10</v>
      </c>
      <c r="S28" s="46">
        <f>C28-R28</f>
        <v>38</v>
      </c>
      <c r="T28" s="11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</row>
    <row r="29" spans="1:43" ht="12">
      <c r="A29" s="16" t="s">
        <v>2</v>
      </c>
      <c r="B29" s="21">
        <v>95</v>
      </c>
      <c r="C29" s="21">
        <v>55</v>
      </c>
      <c r="D29" s="45">
        <f t="shared" ref="D29:D38" si="1">C29/B29</f>
        <v>0.57894736842105265</v>
      </c>
      <c r="E29" s="46">
        <v>27</v>
      </c>
      <c r="F29" s="46">
        <v>28</v>
      </c>
      <c r="G29" s="62"/>
      <c r="H29" s="46">
        <v>38</v>
      </c>
      <c r="I29" s="46">
        <v>15</v>
      </c>
      <c r="J29" s="46">
        <v>2</v>
      </c>
      <c r="K29" s="62"/>
      <c r="L29" s="46">
        <v>55</v>
      </c>
      <c r="M29" s="46">
        <v>0</v>
      </c>
      <c r="N29" s="62"/>
      <c r="O29" s="46">
        <v>26</v>
      </c>
      <c r="P29" s="46">
        <f>C29-O29</f>
        <v>29</v>
      </c>
      <c r="Q29" s="62"/>
      <c r="R29" s="46">
        <v>16</v>
      </c>
      <c r="S29" s="46">
        <f>C29-R29</f>
        <v>39</v>
      </c>
      <c r="T29" s="11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</row>
    <row r="30" spans="1:43" ht="12">
      <c r="A30" s="16" t="s">
        <v>3</v>
      </c>
      <c r="B30" s="21">
        <v>52</v>
      </c>
      <c r="C30" s="21">
        <v>24</v>
      </c>
      <c r="D30" s="45">
        <f t="shared" si="1"/>
        <v>0.46153846153846156</v>
      </c>
      <c r="E30" s="46">
        <v>14</v>
      </c>
      <c r="F30" s="46">
        <v>10</v>
      </c>
      <c r="G30" s="62"/>
      <c r="H30" s="46">
        <v>18</v>
      </c>
      <c r="I30" s="46">
        <v>6</v>
      </c>
      <c r="J30" s="46">
        <v>0</v>
      </c>
      <c r="K30" s="62"/>
      <c r="L30" s="46">
        <v>22</v>
      </c>
      <c r="M30" s="46">
        <v>2</v>
      </c>
      <c r="N30" s="62"/>
      <c r="O30" s="46">
        <v>9</v>
      </c>
      <c r="P30" s="46">
        <f>C30-O30</f>
        <v>15</v>
      </c>
      <c r="Q30" s="62"/>
      <c r="R30" s="46">
        <v>12</v>
      </c>
      <c r="S30" s="46">
        <f>C30-R30</f>
        <v>12</v>
      </c>
      <c r="T30" s="11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ht="12">
      <c r="A31" s="16" t="s">
        <v>4</v>
      </c>
      <c r="B31" s="21">
        <v>92</v>
      </c>
      <c r="C31" s="21">
        <v>54</v>
      </c>
      <c r="D31" s="45">
        <f t="shared" si="1"/>
        <v>0.58695652173913049</v>
      </c>
      <c r="E31" s="46">
        <v>31</v>
      </c>
      <c r="F31" s="46">
        <v>23</v>
      </c>
      <c r="G31" s="62"/>
      <c r="H31" s="46">
        <v>41</v>
      </c>
      <c r="I31" s="46">
        <v>9</v>
      </c>
      <c r="J31" s="46">
        <v>4</v>
      </c>
      <c r="K31" s="62"/>
      <c r="L31" s="46">
        <v>50</v>
      </c>
      <c r="M31" s="46">
        <v>4</v>
      </c>
      <c r="N31" s="62"/>
      <c r="O31" s="46">
        <v>18</v>
      </c>
      <c r="P31" s="46">
        <f>C31-O31</f>
        <v>36</v>
      </c>
      <c r="Q31" s="62"/>
      <c r="R31" s="46">
        <v>13</v>
      </c>
      <c r="S31" s="46">
        <f>C31-R31</f>
        <v>41</v>
      </c>
      <c r="T31" s="11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ht="12">
      <c r="A32" s="16" t="s">
        <v>5</v>
      </c>
      <c r="B32" s="21">
        <v>87</v>
      </c>
      <c r="C32" s="21">
        <v>41</v>
      </c>
      <c r="D32" s="45">
        <f t="shared" si="1"/>
        <v>0.47126436781609193</v>
      </c>
      <c r="E32" s="46">
        <v>17</v>
      </c>
      <c r="F32" s="46">
        <v>24</v>
      </c>
      <c r="G32" s="62"/>
      <c r="H32" s="46">
        <v>35</v>
      </c>
      <c r="I32" s="46">
        <v>4</v>
      </c>
      <c r="J32" s="46">
        <v>2</v>
      </c>
      <c r="K32" s="62"/>
      <c r="L32" s="46">
        <v>29</v>
      </c>
      <c r="M32" s="46">
        <v>12</v>
      </c>
      <c r="N32" s="62"/>
      <c r="O32" s="46">
        <v>13</v>
      </c>
      <c r="P32" s="46">
        <f>C32-O32</f>
        <v>28</v>
      </c>
      <c r="Q32" s="62"/>
      <c r="R32" s="46">
        <v>8</v>
      </c>
      <c r="S32" s="46">
        <f>C32-R32</f>
        <v>33</v>
      </c>
      <c r="T32" s="11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1:43" ht="12">
      <c r="A33" s="16" t="s">
        <v>6</v>
      </c>
      <c r="B33" s="21">
        <v>79</v>
      </c>
      <c r="C33" s="21">
        <v>30</v>
      </c>
      <c r="D33" s="45">
        <f t="shared" si="1"/>
        <v>0.379746835443038</v>
      </c>
      <c r="E33" s="46">
        <v>21</v>
      </c>
      <c r="F33" s="46">
        <v>9</v>
      </c>
      <c r="G33" s="62"/>
      <c r="H33" s="46">
        <v>22</v>
      </c>
      <c r="I33" s="46">
        <v>6</v>
      </c>
      <c r="J33" s="46">
        <v>2</v>
      </c>
      <c r="K33" s="62"/>
      <c r="L33" s="46">
        <v>29</v>
      </c>
      <c r="M33" s="46">
        <v>1</v>
      </c>
      <c r="N33" s="62"/>
      <c r="O33" s="46">
        <v>13</v>
      </c>
      <c r="P33" s="46">
        <f>C33-O33</f>
        <v>17</v>
      </c>
      <c r="Q33" s="62"/>
      <c r="R33" s="46">
        <v>8</v>
      </c>
      <c r="S33" s="46">
        <f>C33-R33</f>
        <v>22</v>
      </c>
      <c r="T33" s="11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1:43" ht="12">
      <c r="A34" s="16" t="s">
        <v>7</v>
      </c>
      <c r="B34" s="21">
        <v>79</v>
      </c>
      <c r="C34" s="21">
        <v>37</v>
      </c>
      <c r="D34" s="45">
        <f t="shared" si="1"/>
        <v>0.46835443037974683</v>
      </c>
      <c r="E34" s="46">
        <v>16</v>
      </c>
      <c r="F34" s="46">
        <v>21</v>
      </c>
      <c r="G34" s="62"/>
      <c r="H34" s="46">
        <v>34</v>
      </c>
      <c r="I34" s="46">
        <v>2</v>
      </c>
      <c r="J34" s="46">
        <v>1</v>
      </c>
      <c r="K34" s="62"/>
      <c r="L34" s="46">
        <v>35</v>
      </c>
      <c r="M34" s="46">
        <v>2</v>
      </c>
      <c r="N34" s="62"/>
      <c r="O34" s="46">
        <v>13</v>
      </c>
      <c r="P34" s="46">
        <f>C34-O34</f>
        <v>24</v>
      </c>
      <c r="Q34" s="62"/>
      <c r="R34" s="46">
        <v>5</v>
      </c>
      <c r="S34" s="46">
        <f>C34-R34</f>
        <v>32</v>
      </c>
      <c r="T34" s="11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</row>
    <row r="35" spans="1:43" ht="12">
      <c r="A35" s="16" t="s">
        <v>8</v>
      </c>
      <c r="B35" s="21">
        <v>42</v>
      </c>
      <c r="C35" s="21">
        <v>31</v>
      </c>
      <c r="D35" s="45">
        <f t="shared" si="1"/>
        <v>0.73809523809523814</v>
      </c>
      <c r="E35" s="46">
        <v>20</v>
      </c>
      <c r="F35" s="46">
        <v>11</v>
      </c>
      <c r="G35" s="62"/>
      <c r="H35" s="46">
        <v>24</v>
      </c>
      <c r="I35" s="46">
        <v>5</v>
      </c>
      <c r="J35" s="46">
        <v>2</v>
      </c>
      <c r="K35" s="62"/>
      <c r="L35" s="46">
        <v>31</v>
      </c>
      <c r="M35" s="46">
        <v>0</v>
      </c>
      <c r="N35" s="62"/>
      <c r="O35" s="46">
        <v>6</v>
      </c>
      <c r="P35" s="46">
        <f>C35-O35</f>
        <v>25</v>
      </c>
      <c r="Q35" s="62"/>
      <c r="R35" s="46">
        <v>7</v>
      </c>
      <c r="S35" s="46">
        <f>C35-R35</f>
        <v>24</v>
      </c>
      <c r="T35" s="11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</row>
    <row r="36" spans="1:43" ht="13.9" customHeight="1">
      <c r="A36" s="16" t="s">
        <v>9</v>
      </c>
      <c r="B36" s="21">
        <v>91</v>
      </c>
      <c r="C36" s="47">
        <v>27</v>
      </c>
      <c r="D36" s="48">
        <f t="shared" si="1"/>
        <v>0.2967032967032967</v>
      </c>
      <c r="E36" s="49">
        <v>18</v>
      </c>
      <c r="F36" s="49">
        <v>9</v>
      </c>
      <c r="G36" s="63"/>
      <c r="H36" s="49">
        <v>10</v>
      </c>
      <c r="I36" s="49">
        <v>16</v>
      </c>
      <c r="J36" s="49">
        <v>1</v>
      </c>
      <c r="K36" s="63"/>
      <c r="L36" s="49">
        <v>19</v>
      </c>
      <c r="M36" s="49">
        <v>8</v>
      </c>
      <c r="N36" s="63"/>
      <c r="O36" s="49">
        <v>7</v>
      </c>
      <c r="P36" s="49">
        <f>C36-O36</f>
        <v>20</v>
      </c>
      <c r="Q36" s="63"/>
      <c r="R36" s="49">
        <v>14</v>
      </c>
      <c r="S36" s="49">
        <f>C36-R36</f>
        <v>13</v>
      </c>
      <c r="T36" s="130" t="s">
        <v>68</v>
      </c>
      <c r="U36" s="131"/>
      <c r="V36" s="131"/>
      <c r="W36" s="131"/>
      <c r="X36" s="131"/>
      <c r="Y36" s="131"/>
      <c r="Z36" s="131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</row>
    <row r="37" spans="1:43" ht="12">
      <c r="A37" s="16" t="s">
        <v>10</v>
      </c>
      <c r="B37" s="21">
        <v>69</v>
      </c>
      <c r="C37" s="21">
        <v>38</v>
      </c>
      <c r="D37" s="45">
        <f t="shared" si="1"/>
        <v>0.55072463768115942</v>
      </c>
      <c r="E37" s="46">
        <v>28</v>
      </c>
      <c r="F37" s="46">
        <v>10</v>
      </c>
      <c r="G37" s="62"/>
      <c r="H37" s="46">
        <v>21</v>
      </c>
      <c r="I37" s="46">
        <v>15</v>
      </c>
      <c r="J37" s="46">
        <v>2</v>
      </c>
      <c r="K37" s="62"/>
      <c r="L37" s="46">
        <v>32</v>
      </c>
      <c r="M37" s="46">
        <v>4</v>
      </c>
      <c r="N37" s="62"/>
      <c r="O37" s="46">
        <v>14</v>
      </c>
      <c r="P37" s="46">
        <f>C37-O37</f>
        <v>24</v>
      </c>
      <c r="Q37" s="62"/>
      <c r="R37" s="46">
        <v>8</v>
      </c>
      <c r="S37" s="46">
        <f>C37-R37</f>
        <v>30</v>
      </c>
      <c r="T37" s="131"/>
      <c r="U37" s="131"/>
      <c r="V37" s="131"/>
      <c r="W37" s="131"/>
      <c r="X37" s="131"/>
      <c r="Y37" s="131"/>
      <c r="Z37" s="131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</row>
    <row r="38" spans="1:43" ht="12">
      <c r="A38" s="16" t="s">
        <v>11</v>
      </c>
      <c r="B38" s="21">
        <v>72</v>
      </c>
      <c r="C38" s="21">
        <v>43</v>
      </c>
      <c r="D38" s="45">
        <f t="shared" si="1"/>
        <v>0.59722222222222221</v>
      </c>
      <c r="E38" s="46">
        <v>23</v>
      </c>
      <c r="F38" s="46">
        <v>20</v>
      </c>
      <c r="G38" s="62"/>
      <c r="H38" s="46">
        <v>33</v>
      </c>
      <c r="I38" s="46">
        <v>8</v>
      </c>
      <c r="J38" s="46">
        <v>2</v>
      </c>
      <c r="K38" s="62"/>
      <c r="L38" s="46">
        <v>39</v>
      </c>
      <c r="M38" s="46">
        <v>4</v>
      </c>
      <c r="N38" s="62"/>
      <c r="O38" s="46">
        <v>15</v>
      </c>
      <c r="P38" s="46">
        <f>C38-O38</f>
        <v>28</v>
      </c>
      <c r="Q38" s="62"/>
      <c r="R38" s="46">
        <v>6</v>
      </c>
      <c r="S38" s="46">
        <f>C38-R38</f>
        <v>37</v>
      </c>
      <c r="T38" s="131"/>
      <c r="U38" s="131"/>
      <c r="V38" s="131"/>
      <c r="W38" s="131"/>
      <c r="X38" s="131"/>
      <c r="Y38" s="131"/>
      <c r="Z38" s="131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  <row r="39" spans="1:43" ht="15.75" customHeight="1">
      <c r="A39" s="17" t="s">
        <v>71</v>
      </c>
      <c r="B39" s="18">
        <f>SUM(B34:B38)</f>
        <v>353</v>
      </c>
      <c r="C39" s="18">
        <f>SUM(C34:C38)</f>
        <v>176</v>
      </c>
      <c r="D39" s="45">
        <f>C39/B39</f>
        <v>0.49858356940509913</v>
      </c>
      <c r="E39" s="18">
        <f>SUM(E34:E38)</f>
        <v>105</v>
      </c>
      <c r="F39" s="18">
        <f t="shared" ref="F39:S39" si="2">SUM(F34:F38)</f>
        <v>71</v>
      </c>
      <c r="G39" s="60"/>
      <c r="H39" s="18">
        <f t="shared" si="2"/>
        <v>122</v>
      </c>
      <c r="I39" s="18">
        <f t="shared" si="2"/>
        <v>46</v>
      </c>
      <c r="J39" s="18">
        <f t="shared" si="2"/>
        <v>8</v>
      </c>
      <c r="K39" s="60"/>
      <c r="L39" s="18">
        <f>SUM(L34:L38)</f>
        <v>156</v>
      </c>
      <c r="M39" s="18">
        <f t="shared" si="2"/>
        <v>18</v>
      </c>
      <c r="N39" s="60"/>
      <c r="O39" s="18">
        <f t="shared" si="2"/>
        <v>55</v>
      </c>
      <c r="P39" s="18">
        <f t="shared" si="2"/>
        <v>121</v>
      </c>
      <c r="Q39" s="60"/>
      <c r="R39" s="18">
        <f t="shared" si="2"/>
        <v>40</v>
      </c>
      <c r="S39" s="18">
        <f t="shared" si="2"/>
        <v>136</v>
      </c>
      <c r="T39" s="131"/>
      <c r="U39" s="131"/>
      <c r="V39" s="131"/>
      <c r="W39" s="131"/>
      <c r="X39" s="131"/>
      <c r="Y39" s="131"/>
      <c r="Z39" s="131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43" ht="15.75" customHeight="1">
      <c r="A40" s="17"/>
      <c r="B40" s="25"/>
      <c r="C40" s="26"/>
      <c r="D40" s="26"/>
      <c r="E40" s="26"/>
      <c r="F40" s="26"/>
      <c r="G40" s="64"/>
      <c r="H40" s="26"/>
      <c r="I40" s="26"/>
      <c r="J40" s="26"/>
      <c r="K40" s="64"/>
      <c r="L40" s="26"/>
      <c r="M40" s="26"/>
      <c r="N40" s="64"/>
      <c r="O40" s="26"/>
      <c r="P40" s="26"/>
      <c r="Q40" s="64"/>
      <c r="R40" s="26"/>
      <c r="S40" s="26"/>
      <c r="T40" s="111"/>
    </row>
    <row r="41" spans="1:43" ht="15.75" customHeight="1">
      <c r="A41" s="17"/>
      <c r="B41" s="27"/>
      <c r="C41" s="27"/>
      <c r="D41" s="27"/>
      <c r="E41" s="27"/>
      <c r="F41" s="27"/>
      <c r="G41" s="65"/>
      <c r="H41" s="27"/>
      <c r="I41" s="27"/>
      <c r="J41" s="27"/>
      <c r="K41" s="65"/>
      <c r="L41" s="27"/>
      <c r="M41" s="27"/>
      <c r="N41" s="65"/>
      <c r="O41" s="27"/>
      <c r="P41" s="27"/>
    </row>
    <row r="42" spans="1:43" ht="15.75" customHeight="1">
      <c r="B42" s="27"/>
      <c r="C42" s="27"/>
      <c r="D42" s="27"/>
      <c r="E42" s="27"/>
      <c r="P42" s="17"/>
    </row>
    <row r="43" spans="1:43" ht="15.75" customHeight="1">
      <c r="C43" s="27"/>
      <c r="D43" s="128" t="s">
        <v>80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1:43" ht="60">
      <c r="A44" s="29" t="s">
        <v>27</v>
      </c>
      <c r="B44" s="30" t="s">
        <v>28</v>
      </c>
      <c r="C44" s="121" t="s">
        <v>72</v>
      </c>
      <c r="D44" s="33" t="s">
        <v>48</v>
      </c>
      <c r="E44" s="31" t="s">
        <v>30</v>
      </c>
      <c r="F44" s="31" t="s">
        <v>31</v>
      </c>
      <c r="G44" s="59"/>
      <c r="H44" s="31" t="s">
        <v>82</v>
      </c>
      <c r="I44" s="31" t="s">
        <v>83</v>
      </c>
      <c r="J44" s="31" t="s">
        <v>84</v>
      </c>
      <c r="K44" s="59"/>
      <c r="L44" s="31" t="s">
        <v>86</v>
      </c>
      <c r="M44" s="31" t="s">
        <v>85</v>
      </c>
      <c r="N44" s="59"/>
      <c r="O44" s="31" t="s">
        <v>37</v>
      </c>
      <c r="P44" s="31" t="s">
        <v>38</v>
      </c>
      <c r="Q44" s="59"/>
      <c r="R44" s="31" t="s">
        <v>39</v>
      </c>
      <c r="S44" s="31" t="s">
        <v>40</v>
      </c>
      <c r="T44" s="100" t="s">
        <v>79</v>
      </c>
    </row>
    <row r="45" spans="1:43" ht="15.75" customHeight="1">
      <c r="A45" s="17" t="s">
        <v>1</v>
      </c>
      <c r="B45" s="32">
        <v>87</v>
      </c>
      <c r="C45" s="121"/>
      <c r="D45" s="34">
        <f>C28/B28</f>
        <v>0.55172413793103448</v>
      </c>
      <c r="E45" s="35">
        <f t="shared" ref="E45:F56" si="3">E28/E13</f>
        <v>0.62745098039215685</v>
      </c>
      <c r="F45" s="35">
        <f t="shared" si="3"/>
        <v>0.44444444444444442</v>
      </c>
      <c r="G45" s="66"/>
      <c r="H45" s="35">
        <f t="shared" ref="H45:J56" si="4">H28/H13</f>
        <v>0.5892857142857143</v>
      </c>
      <c r="I45" s="35">
        <f t="shared" si="4"/>
        <v>0.48</v>
      </c>
      <c r="J45" s="35">
        <f t="shared" si="4"/>
        <v>0.5</v>
      </c>
      <c r="K45" s="66"/>
      <c r="L45" s="35">
        <f>L28/L13</f>
        <v>0.59740259740259738</v>
      </c>
      <c r="M45" s="35">
        <f>M28/M13</f>
        <v>0.2</v>
      </c>
      <c r="N45" s="66"/>
      <c r="O45" s="35">
        <f>O28/O13</f>
        <v>0.6470588235294118</v>
      </c>
      <c r="P45" s="35">
        <f>P28/P13</f>
        <v>0.52857142857142858</v>
      </c>
      <c r="Q45" s="66"/>
      <c r="R45" s="35">
        <f>R28/R13</f>
        <v>0.625</v>
      </c>
      <c r="S45" s="35">
        <f>S28/S13</f>
        <v>0.53521126760563376</v>
      </c>
    </row>
    <row r="46" spans="1:43" ht="15.75" customHeight="1">
      <c r="A46" s="17" t="s">
        <v>2</v>
      </c>
      <c r="B46" s="32">
        <v>95</v>
      </c>
      <c r="C46" s="121"/>
      <c r="D46" s="34">
        <f t="shared" ref="D46:D55" si="5">C29/B29</f>
        <v>0.57894736842105265</v>
      </c>
      <c r="E46" s="35">
        <f t="shared" si="3"/>
        <v>0.5625</v>
      </c>
      <c r="F46" s="35">
        <f t="shared" si="3"/>
        <v>0.5957446808510638</v>
      </c>
      <c r="G46" s="66"/>
      <c r="H46" s="35">
        <f t="shared" si="4"/>
        <v>0.60317460317460314</v>
      </c>
      <c r="I46" s="35">
        <f t="shared" si="4"/>
        <v>0.5357142857142857</v>
      </c>
      <c r="J46" s="35">
        <f t="shared" si="4"/>
        <v>0.5</v>
      </c>
      <c r="K46" s="66"/>
      <c r="L46" s="35">
        <f>L29/L14</f>
        <v>0.63953488372093026</v>
      </c>
      <c r="M46" s="35">
        <f>M29/M14</f>
        <v>0</v>
      </c>
      <c r="N46" s="66"/>
      <c r="O46" s="35">
        <f>O29/O14</f>
        <v>0.61904761904761907</v>
      </c>
      <c r="P46" s="35">
        <f>P29/P14</f>
        <v>0.54716981132075471</v>
      </c>
      <c r="Q46" s="66"/>
      <c r="R46" s="35">
        <f>R29/R14</f>
        <v>0.47058823529411764</v>
      </c>
      <c r="S46" s="35">
        <f>S29/S14</f>
        <v>0.63934426229508201</v>
      </c>
    </row>
    <row r="47" spans="1:43" ht="15.75" customHeight="1">
      <c r="A47" s="17" t="s">
        <v>3</v>
      </c>
      <c r="B47" s="32">
        <v>52</v>
      </c>
      <c r="C47" s="121"/>
      <c r="D47" s="34">
        <f t="shared" si="5"/>
        <v>0.46153846153846156</v>
      </c>
      <c r="E47" s="35">
        <f t="shared" si="3"/>
        <v>0.56000000000000005</v>
      </c>
      <c r="F47" s="35">
        <f t="shared" si="3"/>
        <v>0.37037037037037035</v>
      </c>
      <c r="G47" s="66"/>
      <c r="H47" s="35">
        <f t="shared" si="4"/>
        <v>0.52941176470588236</v>
      </c>
      <c r="I47" s="35">
        <f t="shared" si="4"/>
        <v>0.46153846153846156</v>
      </c>
      <c r="J47" s="35">
        <f t="shared" si="4"/>
        <v>0</v>
      </c>
      <c r="K47" s="66"/>
      <c r="L47" s="35">
        <f>L30/L15</f>
        <v>0.5</v>
      </c>
      <c r="M47" s="35">
        <f>M30/M15</f>
        <v>0.25</v>
      </c>
      <c r="N47" s="66"/>
      <c r="O47" s="35">
        <f>O30/O15</f>
        <v>0.40909090909090912</v>
      </c>
      <c r="P47" s="35">
        <f>P30/P15</f>
        <v>0.5</v>
      </c>
      <c r="Q47" s="66"/>
      <c r="R47" s="35">
        <f>R30/R15</f>
        <v>0.6</v>
      </c>
      <c r="S47" s="35">
        <f>S30/S15</f>
        <v>0.375</v>
      </c>
    </row>
    <row r="48" spans="1:43" ht="15.75" customHeight="1">
      <c r="A48" s="17" t="s">
        <v>4</v>
      </c>
      <c r="B48" s="32">
        <v>92</v>
      </c>
      <c r="C48" s="121"/>
      <c r="D48" s="34">
        <f t="shared" si="5"/>
        <v>0.58695652173913049</v>
      </c>
      <c r="E48" s="35">
        <f t="shared" si="3"/>
        <v>0.60784313725490191</v>
      </c>
      <c r="F48" s="35">
        <f t="shared" si="3"/>
        <v>0.56097560975609762</v>
      </c>
      <c r="G48" s="66"/>
      <c r="H48" s="35">
        <f t="shared" si="4"/>
        <v>0.7068965517241379</v>
      </c>
      <c r="I48" s="35">
        <f t="shared" si="4"/>
        <v>0.36</v>
      </c>
      <c r="J48" s="35">
        <f t="shared" si="4"/>
        <v>0.44444444444444442</v>
      </c>
      <c r="K48" s="66"/>
      <c r="L48" s="35">
        <f>L31/L16</f>
        <v>0.63291139240506333</v>
      </c>
      <c r="M48" s="35">
        <f>M31/M16</f>
        <v>0.30769230769230771</v>
      </c>
      <c r="N48" s="66"/>
      <c r="O48" s="35">
        <f>O31/O16</f>
        <v>0.58064516129032262</v>
      </c>
      <c r="P48" s="35">
        <f>P31/P16</f>
        <v>0.5901639344262295</v>
      </c>
      <c r="Q48" s="66"/>
      <c r="R48" s="35">
        <f>R31/R16</f>
        <v>0.5</v>
      </c>
      <c r="S48" s="35">
        <f>S31/S16</f>
        <v>0.62121212121212122</v>
      </c>
    </row>
    <row r="49" spans="1:39" ht="15.75" customHeight="1">
      <c r="A49" s="17" t="s">
        <v>5</v>
      </c>
      <c r="B49" s="32">
        <v>87</v>
      </c>
      <c r="C49" s="121"/>
      <c r="D49" s="34">
        <f t="shared" si="5"/>
        <v>0.47126436781609193</v>
      </c>
      <c r="E49" s="35">
        <f t="shared" si="3"/>
        <v>0.39534883720930231</v>
      </c>
      <c r="F49" s="35">
        <f t="shared" si="3"/>
        <v>0.54545454545454541</v>
      </c>
      <c r="G49" s="66"/>
      <c r="H49" s="35">
        <f t="shared" si="4"/>
        <v>0.58333333333333337</v>
      </c>
      <c r="I49" s="35">
        <f t="shared" si="4"/>
        <v>0.25</v>
      </c>
      <c r="J49" s="35">
        <f t="shared" si="4"/>
        <v>0.18181818181818182</v>
      </c>
      <c r="K49" s="66"/>
      <c r="L49" s="35">
        <f>L32/L17</f>
        <v>0.54716981132075471</v>
      </c>
      <c r="M49" s="35">
        <f>M32/M17</f>
        <v>0.35294117647058826</v>
      </c>
      <c r="N49" s="66"/>
      <c r="O49" s="35">
        <f>O32/O17</f>
        <v>0.5</v>
      </c>
      <c r="P49" s="35">
        <f>P32/P17</f>
        <v>0.45901639344262296</v>
      </c>
      <c r="Q49" s="66"/>
      <c r="R49" s="35">
        <f>R32/R17</f>
        <v>0.38095238095238093</v>
      </c>
      <c r="S49" s="35">
        <f>S32/S17</f>
        <v>0.5</v>
      </c>
    </row>
    <row r="50" spans="1:39" ht="15.75" customHeight="1">
      <c r="A50" s="17" t="s">
        <v>6</v>
      </c>
      <c r="B50" s="32">
        <v>79</v>
      </c>
      <c r="C50" s="121"/>
      <c r="D50" s="34">
        <f t="shared" si="5"/>
        <v>0.379746835443038</v>
      </c>
      <c r="E50" s="35">
        <f t="shared" si="3"/>
        <v>0.51219512195121952</v>
      </c>
      <c r="F50" s="35">
        <f t="shared" si="3"/>
        <v>0.23684210526315788</v>
      </c>
      <c r="G50" s="66"/>
      <c r="H50" s="35">
        <f t="shared" si="4"/>
        <v>0.46808510638297873</v>
      </c>
      <c r="I50" s="35">
        <f t="shared" si="4"/>
        <v>0.375</v>
      </c>
      <c r="J50" s="35">
        <f t="shared" si="4"/>
        <v>0.125</v>
      </c>
      <c r="K50" s="66"/>
      <c r="L50" s="35">
        <f>L33/L18</f>
        <v>0.5</v>
      </c>
      <c r="M50" s="35">
        <f>M33/M18</f>
        <v>4.7619047619047616E-2</v>
      </c>
      <c r="N50" s="66"/>
      <c r="O50" s="35">
        <f>O33/O18</f>
        <v>0.44827586206896552</v>
      </c>
      <c r="P50" s="35">
        <f>P33/P18</f>
        <v>0.34</v>
      </c>
      <c r="Q50" s="66"/>
      <c r="R50" s="35">
        <f>R33/R18</f>
        <v>0.53333333333333333</v>
      </c>
      <c r="S50" s="35">
        <f>S33/S18</f>
        <v>0.34375</v>
      </c>
    </row>
    <row r="51" spans="1:39" ht="15.75" customHeight="1">
      <c r="A51" s="17" t="s">
        <v>7</v>
      </c>
      <c r="B51" s="32">
        <v>79</v>
      </c>
      <c r="C51" s="121"/>
      <c r="D51" s="34">
        <f t="shared" si="5"/>
        <v>0.46835443037974683</v>
      </c>
      <c r="E51" s="35">
        <f t="shared" si="3"/>
        <v>0.34782608695652173</v>
      </c>
      <c r="F51" s="35">
        <f t="shared" si="3"/>
        <v>0.63636363636363635</v>
      </c>
      <c r="G51" s="66"/>
      <c r="H51" s="35">
        <f t="shared" si="4"/>
        <v>0.65384615384615385</v>
      </c>
      <c r="I51" s="35">
        <f t="shared" si="4"/>
        <v>0.11764705882352941</v>
      </c>
      <c r="J51" s="35">
        <f t="shared" si="4"/>
        <v>0.1</v>
      </c>
      <c r="K51" s="66"/>
      <c r="L51" s="35">
        <f>L34/L19</f>
        <v>0.51470588235294112</v>
      </c>
      <c r="M51" s="35">
        <f>M34/M19</f>
        <v>0.18181818181818182</v>
      </c>
      <c r="N51" s="66"/>
      <c r="O51" s="35">
        <f>O34/O19</f>
        <v>0.37142857142857144</v>
      </c>
      <c r="P51" s="35">
        <f>P34/P19</f>
        <v>0.54545454545454541</v>
      </c>
      <c r="Q51" s="66"/>
      <c r="R51" s="35">
        <f>R34/R19</f>
        <v>0.3125</v>
      </c>
      <c r="S51" s="35">
        <f>S34/S19</f>
        <v>0.50793650793650791</v>
      </c>
    </row>
    <row r="52" spans="1:39" ht="15.75" customHeight="1">
      <c r="A52" s="17" t="s">
        <v>8</v>
      </c>
      <c r="B52" s="32">
        <v>42</v>
      </c>
      <c r="C52" s="121"/>
      <c r="D52" s="34">
        <f t="shared" si="5"/>
        <v>0.73809523809523814</v>
      </c>
      <c r="E52" s="35">
        <f t="shared" si="3"/>
        <v>0.76923076923076927</v>
      </c>
      <c r="F52" s="35">
        <f t="shared" si="3"/>
        <v>0.6875</v>
      </c>
      <c r="G52" s="66"/>
      <c r="H52" s="35">
        <f t="shared" si="4"/>
        <v>0.88888888888888884</v>
      </c>
      <c r="I52" s="35">
        <f t="shared" si="4"/>
        <v>0.55555555555555558</v>
      </c>
      <c r="J52" s="35">
        <f t="shared" si="4"/>
        <v>0.33333333333333331</v>
      </c>
      <c r="K52" s="66"/>
      <c r="L52" s="35">
        <f>L35/L20</f>
        <v>0.83783783783783783</v>
      </c>
      <c r="M52" s="35">
        <f>M35/M20</f>
        <v>0</v>
      </c>
      <c r="N52" s="66"/>
      <c r="O52" s="35">
        <f>O35/O20</f>
        <v>0.8571428571428571</v>
      </c>
      <c r="P52" s="35">
        <f>P35/P20</f>
        <v>0.7142857142857143</v>
      </c>
      <c r="Q52" s="66"/>
      <c r="R52" s="35">
        <f>R35/R20</f>
        <v>0.63636363636363635</v>
      </c>
      <c r="S52" s="35">
        <f>S35/S20</f>
        <v>0.77419354838709675</v>
      </c>
    </row>
    <row r="53" spans="1:39" s="50" customFormat="1" ht="15.75" customHeight="1">
      <c r="A53" s="36" t="s">
        <v>9</v>
      </c>
      <c r="B53" s="37">
        <v>91</v>
      </c>
      <c r="C53" s="121"/>
      <c r="D53" s="38">
        <f t="shared" si="5"/>
        <v>0.2967032967032967</v>
      </c>
      <c r="E53" s="39">
        <f t="shared" si="3"/>
        <v>0.30508474576271188</v>
      </c>
      <c r="F53" s="39">
        <f t="shared" si="3"/>
        <v>0.28125</v>
      </c>
      <c r="G53" s="67"/>
      <c r="H53" s="39">
        <f t="shared" si="4"/>
        <v>0.22222222222222221</v>
      </c>
      <c r="I53" s="39">
        <f t="shared" si="4"/>
        <v>0.38095238095238093</v>
      </c>
      <c r="J53" s="39">
        <f t="shared" si="4"/>
        <v>0.25</v>
      </c>
      <c r="K53" s="67"/>
      <c r="L53" s="39">
        <f>L36/L21</f>
        <v>0.31666666666666665</v>
      </c>
      <c r="M53" s="39">
        <f>M36/M21</f>
        <v>0.25806451612903225</v>
      </c>
      <c r="N53" s="67"/>
      <c r="O53" s="39">
        <f>O36/O21</f>
        <v>0.3888888888888889</v>
      </c>
      <c r="P53" s="39">
        <f>P36/P21</f>
        <v>0.27397260273972601</v>
      </c>
      <c r="Q53" s="67"/>
      <c r="R53" s="39">
        <f>R36/R21</f>
        <v>0.46666666666666667</v>
      </c>
      <c r="S53" s="39">
        <f>S36/S21</f>
        <v>0.21311475409836064</v>
      </c>
      <c r="T53" s="118" t="s">
        <v>68</v>
      </c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</row>
    <row r="54" spans="1:39" ht="15.75" customHeight="1">
      <c r="A54" s="17" t="s">
        <v>10</v>
      </c>
      <c r="B54" s="32">
        <v>69</v>
      </c>
      <c r="C54" s="121"/>
      <c r="D54" s="34">
        <f t="shared" si="5"/>
        <v>0.55072463768115942</v>
      </c>
      <c r="E54" s="35">
        <f t="shared" si="3"/>
        <v>0.62222222222222223</v>
      </c>
      <c r="F54" s="35">
        <f t="shared" si="3"/>
        <v>0.41666666666666669</v>
      </c>
      <c r="G54" s="66"/>
      <c r="H54" s="35">
        <f t="shared" si="4"/>
        <v>0.56756756756756754</v>
      </c>
      <c r="I54" s="35">
        <f t="shared" si="4"/>
        <v>0.57692307692307687</v>
      </c>
      <c r="J54" s="35">
        <f t="shared" si="4"/>
        <v>0.33333333333333331</v>
      </c>
      <c r="K54" s="66"/>
      <c r="L54" s="35">
        <f>L37/L22</f>
        <v>0.58181818181818179</v>
      </c>
      <c r="M54" s="35">
        <f>M37/M22</f>
        <v>0.2857142857142857</v>
      </c>
      <c r="N54" s="66"/>
      <c r="O54" s="35">
        <f>O37/O22</f>
        <v>0.58333333333333337</v>
      </c>
      <c r="P54" s="35">
        <f>P37/P22</f>
        <v>0.53333333333333333</v>
      </c>
      <c r="Q54" s="66"/>
      <c r="R54" s="35">
        <f>R37/R22</f>
        <v>0.61538461538461542</v>
      </c>
      <c r="S54" s="35">
        <f>S37/S22</f>
        <v>0.5357142857142857</v>
      </c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</row>
    <row r="55" spans="1:39" ht="15.75" customHeight="1">
      <c r="A55" s="17" t="s">
        <v>11</v>
      </c>
      <c r="B55" s="32">
        <v>72</v>
      </c>
      <c r="C55" s="121"/>
      <c r="D55" s="34">
        <f t="shared" si="5"/>
        <v>0.59722222222222221</v>
      </c>
      <c r="E55" s="35">
        <f t="shared" si="3"/>
        <v>0.53488372093023251</v>
      </c>
      <c r="F55" s="35">
        <f t="shared" si="3"/>
        <v>0.68965517241379315</v>
      </c>
      <c r="G55" s="66"/>
      <c r="H55" s="35">
        <f t="shared" si="4"/>
        <v>0.67346938775510201</v>
      </c>
      <c r="I55" s="35">
        <f t="shared" si="4"/>
        <v>0.42105263157894735</v>
      </c>
      <c r="J55" s="35">
        <f t="shared" si="4"/>
        <v>0.5</v>
      </c>
      <c r="K55" s="66"/>
      <c r="L55" s="35">
        <f>L38/L23</f>
        <v>0.63934426229508201</v>
      </c>
      <c r="M55" s="35">
        <f>M38/M23</f>
        <v>0.36363636363636365</v>
      </c>
      <c r="N55" s="66"/>
      <c r="O55" s="35">
        <f>O38/O23</f>
        <v>0.55555555555555558</v>
      </c>
      <c r="P55" s="35">
        <f>P38/P23</f>
        <v>0.62222222222222223</v>
      </c>
      <c r="Q55" s="66"/>
      <c r="R55" s="35">
        <f>R38/R23</f>
        <v>0.4</v>
      </c>
      <c r="S55" s="35">
        <f>S38/S23</f>
        <v>0.64912280701754388</v>
      </c>
    </row>
    <row r="56" spans="1:39" ht="15.75" customHeight="1">
      <c r="A56" s="17" t="s">
        <v>71</v>
      </c>
      <c r="B56" s="17">
        <f>SUM(B51:B55)</f>
        <v>353</v>
      </c>
      <c r="C56" s="121"/>
      <c r="D56" s="34">
        <f>C39/B39</f>
        <v>0.49858356940509913</v>
      </c>
      <c r="E56" s="35">
        <f t="shared" si="3"/>
        <v>0.47945205479452052</v>
      </c>
      <c r="F56" s="35">
        <f t="shared" si="3"/>
        <v>0.52985074626865669</v>
      </c>
      <c r="G56" s="66"/>
      <c r="H56" s="35">
        <f t="shared" si="4"/>
        <v>0.580952380952381</v>
      </c>
      <c r="I56" s="35">
        <f t="shared" si="4"/>
        <v>0.40707964601769914</v>
      </c>
      <c r="J56" s="35">
        <f t="shared" si="4"/>
        <v>0.26666666666666666</v>
      </c>
      <c r="K56" s="66"/>
      <c r="L56" s="35">
        <f>L39/L24</f>
        <v>0.55516014234875444</v>
      </c>
      <c r="M56" s="35">
        <f>M39/M24</f>
        <v>0.25</v>
      </c>
      <c r="N56" s="66"/>
      <c r="O56" s="35">
        <f>O39/O24</f>
        <v>0.49549549549549549</v>
      </c>
      <c r="P56" s="35">
        <f>P39/P24</f>
        <v>0.5</v>
      </c>
      <c r="Q56" s="66"/>
      <c r="R56" s="35">
        <f>R39/R24</f>
        <v>0.47058823529411764</v>
      </c>
      <c r="S56" s="35">
        <f>S39/S24</f>
        <v>0.5074626865671642</v>
      </c>
    </row>
    <row r="57" spans="1:39" s="71" customFormat="1" ht="15.75" customHeight="1">
      <c r="A57" s="78"/>
      <c r="B57" s="78"/>
      <c r="C57" s="101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106"/>
    </row>
    <row r="58" spans="1:39" s="71" customFormat="1" ht="15.75" customHeight="1">
      <c r="A58" s="100" t="s">
        <v>77</v>
      </c>
      <c r="B58" s="78"/>
      <c r="C58" s="101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106"/>
    </row>
    <row r="59" spans="1:39" s="71" customFormat="1" ht="1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2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</row>
    <row r="60" spans="1:39" s="71" customFormat="1" ht="1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2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</row>
    <row r="61" spans="1:39" s="71" customFormat="1" ht="1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2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</row>
    <row r="62" spans="1:39" s="71" customFormat="1" ht="1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2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</row>
    <row r="63" spans="1:39" s="71" customFormat="1" ht="1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2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</row>
    <row r="64" spans="1:39" s="71" customFormat="1" ht="1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2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</row>
    <row r="65" spans="1:39" s="71" customFormat="1" ht="1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2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</row>
    <row r="66" spans="1:39" s="71" customFormat="1" ht="1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2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</row>
    <row r="67" spans="1:39" s="71" customFormat="1" ht="1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2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</row>
    <row r="68" spans="1:39" s="71" customFormat="1" ht="1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2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</row>
    <row r="69" spans="1:39" s="71" customFormat="1" ht="1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2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</row>
    <row r="70" spans="1:39" s="71" customFormat="1" ht="1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2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</row>
    <row r="71" spans="1:39" s="71" customFormat="1" ht="1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2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</row>
    <row r="72" spans="1:39" s="71" customFormat="1" ht="1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2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</row>
    <row r="73" spans="1:39" s="71" customFormat="1" ht="1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2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</row>
    <row r="74" spans="1:39" s="71" customFormat="1" ht="1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2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</row>
    <row r="75" spans="1:39" s="71" customFormat="1" ht="1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2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</row>
    <row r="76" spans="1:39" s="71" customFormat="1" ht="1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2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</row>
    <row r="77" spans="1:39" s="71" customFormat="1" ht="1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2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</row>
    <row r="78" spans="1:39" s="71" customFormat="1" ht="1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2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s="71" customFormat="1" ht="1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2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</row>
    <row r="80" spans="1:39" s="71" customFormat="1" ht="1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2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</row>
    <row r="81" spans="1:39" s="71" customFormat="1" ht="1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2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</row>
    <row r="82" spans="1:39" s="71" customFormat="1" ht="1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2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</row>
    <row r="83" spans="1:39" s="71" customFormat="1" ht="1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2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</row>
    <row r="84" spans="1:39" s="71" customFormat="1" ht="1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2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</row>
    <row r="85" spans="1:39" s="71" customFormat="1" ht="1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2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</row>
    <row r="86" spans="1:39" s="71" customFormat="1" ht="1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2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</row>
    <row r="87" spans="1:39" s="71" customFormat="1" ht="1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2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</row>
    <row r="88" spans="1:39" s="71" customFormat="1" ht="1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2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</row>
    <row r="89" spans="1:39" s="71" customFormat="1" ht="1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2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</row>
    <row r="90" spans="1:39" s="71" customFormat="1" ht="1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2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</row>
    <row r="91" spans="1:39" s="71" customFormat="1" ht="1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2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</row>
    <row r="92" spans="1:39" s="71" customFormat="1" ht="1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2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</row>
    <row r="93" spans="1:39" s="71" customFormat="1" ht="1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2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</row>
    <row r="94" spans="1:39" s="71" customFormat="1" ht="1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2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</row>
    <row r="95" spans="1:39" s="71" customFormat="1" ht="1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2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</row>
    <row r="96" spans="1:39" s="71" customFormat="1" ht="1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2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</row>
    <row r="97" spans="1:39" s="71" customFormat="1" ht="1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2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</row>
    <row r="98" spans="1:39" s="71" customFormat="1" ht="1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2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</row>
    <row r="99" spans="1:39" s="71" customFormat="1" ht="1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2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</row>
    <row r="100" spans="1:39" s="71" customFormat="1" ht="1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2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</row>
    <row r="101" spans="1:39" s="71" customFormat="1" ht="1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2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</row>
    <row r="102" spans="1:39" s="71" customFormat="1" ht="1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2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</row>
    <row r="103" spans="1:39" s="71" customFormat="1" ht="1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2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</row>
    <row r="104" spans="1:39" s="71" customFormat="1" ht="1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2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</row>
    <row r="105" spans="1:39" s="71" customFormat="1" ht="1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2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</row>
    <row r="106" spans="1:39" s="71" customFormat="1" ht="1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2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</row>
    <row r="107" spans="1:39" s="71" customFormat="1" ht="1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2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</row>
    <row r="108" spans="1:39" s="71" customFormat="1" ht="1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2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</row>
    <row r="109" spans="1:39" s="71" customFormat="1" ht="1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2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</row>
    <row r="110" spans="1:39" s="71" customFormat="1" ht="1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2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</row>
    <row r="111" spans="1:39" s="71" customFormat="1" ht="1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2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</row>
    <row r="112" spans="1:39" s="71" customFormat="1" ht="1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2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</row>
    <row r="113" spans="1:39" s="71" customFormat="1" ht="1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2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</row>
    <row r="114" spans="1:39" s="71" customFormat="1" ht="1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2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</row>
    <row r="115" spans="1:39" s="71" customFormat="1" ht="1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2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</row>
    <row r="116" spans="1:39" s="71" customFormat="1" ht="1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2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</row>
    <row r="117" spans="1:39" s="71" customFormat="1" ht="1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2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</row>
    <row r="118" spans="1:39" s="71" customFormat="1" ht="1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2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</row>
    <row r="119" spans="1:39" s="71" customFormat="1" ht="1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2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</row>
    <row r="120" spans="1:39" s="71" customFormat="1" ht="1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2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</row>
    <row r="121" spans="1:39" s="71" customFormat="1" ht="1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2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</row>
    <row r="122" spans="1:39" s="71" customFormat="1" ht="1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2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</row>
    <row r="123" spans="1:39" s="71" customFormat="1" ht="1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2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</row>
    <row r="124" spans="1:39" s="71" customFormat="1" ht="1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2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</row>
    <row r="125" spans="1:39" s="71" customFormat="1" ht="1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2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</row>
    <row r="126" spans="1:39" s="71" customFormat="1" ht="1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2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</row>
    <row r="127" spans="1:39" s="71" customFormat="1" ht="1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2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</row>
    <row r="128" spans="1:39" s="71" customFormat="1" ht="1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2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</row>
    <row r="129" spans="1:39" s="71" customFormat="1" ht="1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2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</row>
    <row r="130" spans="1:39" s="71" customFormat="1" ht="1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2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</row>
    <row r="131" spans="1:39" s="71" customFormat="1" ht="1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2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</row>
    <row r="132" spans="1:39" s="71" customFormat="1" ht="1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2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</row>
    <row r="133" spans="1:39" s="71" customFormat="1" ht="1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2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</row>
    <row r="134" spans="1:39" s="71" customFormat="1" ht="1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2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</row>
    <row r="135" spans="1:39" s="71" customFormat="1" ht="1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2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</row>
    <row r="136" spans="1:39" s="71" customFormat="1" ht="1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2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</row>
    <row r="137" spans="1:39" s="71" customFormat="1" ht="1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2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</row>
    <row r="138" spans="1:39" s="71" customFormat="1" ht="1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2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</row>
    <row r="139" spans="1:39" s="71" customFormat="1" ht="1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2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</row>
    <row r="140" spans="1:39" s="71" customFormat="1" ht="1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2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</row>
    <row r="141" spans="1:39" s="71" customFormat="1" ht="1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2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</row>
    <row r="142" spans="1:39" s="71" customFormat="1" ht="1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2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</row>
    <row r="143" spans="1:39" s="71" customFormat="1" ht="1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2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</row>
    <row r="144" spans="1:39" s="71" customFormat="1" ht="1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2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</row>
    <row r="145" spans="1:39" s="71" customFormat="1" ht="1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2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</row>
    <row r="146" spans="1:39" s="71" customFormat="1" ht="1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2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</row>
    <row r="147" spans="1:39" s="71" customFormat="1" ht="1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2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</row>
    <row r="148" spans="1:39" s="71" customFormat="1" ht="1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2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</row>
    <row r="149" spans="1:39" s="71" customFormat="1" ht="1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2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</row>
    <row r="150" spans="1:39" s="71" customFormat="1" ht="1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2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</row>
    <row r="151" spans="1:39" s="71" customFormat="1" ht="1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2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</row>
    <row r="152" spans="1:39" s="71" customFormat="1" ht="1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2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</row>
    <row r="153" spans="1:39" s="71" customFormat="1" ht="1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2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</row>
    <row r="154" spans="1:39" s="71" customFormat="1" ht="1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2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</row>
    <row r="155" spans="1:39" s="71" customFormat="1" ht="1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2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</row>
    <row r="156" spans="1:39" s="71" customFormat="1" ht="1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2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</row>
    <row r="157" spans="1:39" s="71" customFormat="1" ht="1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2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</row>
    <row r="158" spans="1:39" s="71" customFormat="1" ht="1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2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</row>
    <row r="159" spans="1:39" s="71" customFormat="1" ht="1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2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</row>
    <row r="160" spans="1:39" s="71" customFormat="1" ht="1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2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</row>
    <row r="161" spans="1:39" s="71" customFormat="1" ht="1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2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</row>
    <row r="162" spans="1:39" s="71" customFormat="1" ht="1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2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</row>
    <row r="163" spans="1:39" s="71" customFormat="1" ht="1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2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</row>
    <row r="164" spans="1:39" s="71" customFormat="1" ht="1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2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</row>
    <row r="165" spans="1:39" s="71" customFormat="1" ht="1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2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</row>
    <row r="166" spans="1:39" s="71" customFormat="1" ht="12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2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</row>
    <row r="167" spans="1:39" s="71" customFormat="1" ht="12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2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</row>
    <row r="168" spans="1:39" s="71" customFormat="1" ht="12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2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</row>
    <row r="169" spans="1:39" s="71" customFormat="1" ht="12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2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</row>
    <row r="170" spans="1:39" s="71" customFormat="1" ht="12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2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</row>
    <row r="171" spans="1:39" s="71" customFormat="1" ht="12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2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</row>
    <row r="172" spans="1:39" s="71" customFormat="1" ht="1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2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</row>
    <row r="173" spans="1:39" s="71" customFormat="1" ht="12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2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</row>
    <row r="174" spans="1:39" s="71" customFormat="1" ht="12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2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</row>
    <row r="175" spans="1:39" s="71" customFormat="1" ht="12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2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</row>
    <row r="176" spans="1:39" s="71" customFormat="1" ht="12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2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</row>
    <row r="177" spans="1:39" s="71" customFormat="1" ht="12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2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</row>
    <row r="178" spans="1:39" s="71" customFormat="1" ht="12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2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</row>
    <row r="179" spans="1:39" s="71" customFormat="1" ht="12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2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</row>
    <row r="180" spans="1:39" s="71" customFormat="1" ht="12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2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</row>
    <row r="181" spans="1:39" s="71" customFormat="1" ht="12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2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</row>
    <row r="182" spans="1:39" s="71" customFormat="1" ht="1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2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</row>
    <row r="183" spans="1:39" s="71" customFormat="1" ht="1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2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</row>
    <row r="184" spans="1:39" s="71" customFormat="1" ht="1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2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</row>
    <row r="185" spans="1:39" s="71" customFormat="1" ht="1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2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</row>
    <row r="186" spans="1:39" s="71" customFormat="1" ht="1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2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</row>
    <row r="187" spans="1:39" s="71" customFormat="1" ht="1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2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</row>
    <row r="188" spans="1:39" s="71" customFormat="1" ht="12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2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</row>
    <row r="189" spans="1:39" s="71" customFormat="1" ht="12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2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</row>
    <row r="190" spans="1:39" s="71" customFormat="1" ht="12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2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</row>
    <row r="191" spans="1:39" s="71" customFormat="1" ht="12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2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</row>
    <row r="192" spans="1:39" s="71" customFormat="1" ht="1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2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</row>
    <row r="193" spans="1:39" s="71" customFormat="1" ht="12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2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</row>
    <row r="194" spans="1:39" s="71" customFormat="1" ht="12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2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</row>
    <row r="195" spans="1:39" s="71" customFormat="1" ht="12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2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</row>
    <row r="196" spans="1:39" s="71" customFormat="1" ht="12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2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</row>
    <row r="197" spans="1:39" s="71" customFormat="1" ht="12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2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</row>
    <row r="198" spans="1:39" s="71" customFormat="1" ht="12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2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</row>
    <row r="199" spans="1:39" s="71" customFormat="1" ht="12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2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</row>
    <row r="200" spans="1:39" s="71" customFormat="1" ht="1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2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</row>
    <row r="201" spans="1:39" s="71" customFormat="1" ht="12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2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</row>
    <row r="202" spans="1:39" s="71" customFormat="1" ht="1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2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</row>
    <row r="203" spans="1:39" s="71" customFormat="1" ht="12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2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</row>
    <row r="204" spans="1:39" s="71" customFormat="1" ht="12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2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</row>
    <row r="205" spans="1:39" s="71" customFormat="1" ht="12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2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</row>
    <row r="206" spans="1:39" s="71" customFormat="1" ht="1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2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</row>
    <row r="207" spans="1:39" s="71" customFormat="1" ht="12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2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</row>
    <row r="208" spans="1:39" s="71" customFormat="1" ht="12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2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</row>
    <row r="209" spans="1:39" s="71" customFormat="1" ht="12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2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</row>
    <row r="210" spans="1:39" s="71" customFormat="1" ht="12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2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</row>
    <row r="211" spans="1:39" s="71" customFormat="1" ht="12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2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</row>
    <row r="212" spans="1:39" s="71" customFormat="1" ht="1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2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</row>
    <row r="213" spans="1:39" s="71" customFormat="1" ht="12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2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</row>
    <row r="214" spans="1:39" s="71" customFormat="1" ht="12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2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</row>
    <row r="215" spans="1:39" s="71" customFormat="1" ht="12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2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</row>
    <row r="216" spans="1:39" s="71" customFormat="1" ht="12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2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</row>
    <row r="217" spans="1:39" s="71" customFormat="1" ht="12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2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</row>
    <row r="218" spans="1:39" s="71" customFormat="1" ht="12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2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</row>
    <row r="219" spans="1:39" s="71" customFormat="1" ht="12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2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</row>
    <row r="220" spans="1:39" s="71" customFormat="1" ht="12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2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</row>
    <row r="221" spans="1:39" s="71" customFormat="1" ht="12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2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</row>
    <row r="222" spans="1:39" s="71" customFormat="1" ht="1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2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</row>
    <row r="223" spans="1:39" s="71" customFormat="1" ht="12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2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</row>
    <row r="224" spans="1:39" s="71" customFormat="1" ht="1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2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</row>
    <row r="225" spans="1:39" s="71" customFormat="1" ht="1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2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</row>
    <row r="226" spans="1:39" s="71" customFormat="1" ht="1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2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</row>
    <row r="227" spans="1:39" s="71" customFormat="1" ht="12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2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</row>
    <row r="228" spans="1:39" s="71" customFormat="1" ht="12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2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</row>
    <row r="229" spans="1:39" s="71" customFormat="1" ht="12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2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</row>
    <row r="230" spans="1:39" s="71" customFormat="1" ht="12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2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</row>
    <row r="231" spans="1:39" s="71" customFormat="1" ht="12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2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</row>
    <row r="232" spans="1:39" s="71" customFormat="1" ht="1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2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</row>
    <row r="233" spans="1:39" s="71" customFormat="1" ht="12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2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</row>
    <row r="234" spans="1:39" s="71" customFormat="1" ht="12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2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</row>
    <row r="235" spans="1:39" s="71" customFormat="1" ht="12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2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</row>
    <row r="236" spans="1:39" s="71" customFormat="1" ht="12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2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</row>
    <row r="237" spans="1:39" s="71" customFormat="1" ht="12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2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</row>
    <row r="238" spans="1:39" s="71" customFormat="1" ht="12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2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</row>
    <row r="239" spans="1:39" s="71" customFormat="1" ht="12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2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</row>
    <row r="240" spans="1:39" s="71" customFormat="1" ht="1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2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</row>
    <row r="241" spans="1:39" s="71" customFormat="1" ht="1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2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</row>
    <row r="242" spans="1:39" s="71" customFormat="1" ht="1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2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</row>
    <row r="243" spans="1:39" s="71" customFormat="1" ht="12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2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</row>
    <row r="244" spans="1:39" s="71" customFormat="1" ht="12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2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</row>
    <row r="245" spans="1:39" s="71" customFormat="1" ht="12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2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</row>
    <row r="246" spans="1:39" s="71" customFormat="1" ht="12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2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</row>
    <row r="247" spans="1:39" s="71" customFormat="1" ht="12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2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</row>
    <row r="248" spans="1:39" s="71" customFormat="1" ht="12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2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</row>
    <row r="249" spans="1:39" s="71" customFormat="1" ht="12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2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</row>
    <row r="250" spans="1:39" s="71" customFormat="1" ht="12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2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</row>
    <row r="251" spans="1:39" s="71" customFormat="1" ht="12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2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</row>
    <row r="252" spans="1:39" s="71" customFormat="1" ht="1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2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</row>
    <row r="253" spans="1:39" s="71" customFormat="1" ht="12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2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</row>
    <row r="254" spans="1:39" s="71" customFormat="1" ht="12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2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</row>
    <row r="255" spans="1:39" s="71" customFormat="1" ht="12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2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</row>
    <row r="256" spans="1:39" s="71" customFormat="1" ht="12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2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</row>
    <row r="257" spans="1:39" s="71" customFormat="1" ht="12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2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</row>
    <row r="258" spans="1:39" s="71" customFormat="1" ht="12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2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</row>
    <row r="259" spans="1:39" s="71" customFormat="1" ht="12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2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</row>
    <row r="260" spans="1:39" s="71" customFormat="1" ht="12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2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</row>
    <row r="261" spans="1:39" s="71" customFormat="1" ht="12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2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</row>
    <row r="262" spans="1:39" s="71" customFormat="1" ht="1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2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</row>
    <row r="263" spans="1:39" s="71" customFormat="1" ht="12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2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</row>
    <row r="264" spans="1:39" s="71" customFormat="1" ht="12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2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</row>
    <row r="265" spans="1:39" s="71" customFormat="1" ht="12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2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</row>
    <row r="266" spans="1:39" s="71" customFormat="1" ht="12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2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</row>
    <row r="267" spans="1:39" s="71" customFormat="1" ht="12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2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</row>
    <row r="268" spans="1:39" s="71" customFormat="1" ht="12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2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</row>
    <row r="269" spans="1:39" s="71" customFormat="1" ht="12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2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</row>
    <row r="270" spans="1:39" s="71" customFormat="1" ht="12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2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</row>
    <row r="271" spans="1:39" s="71" customFormat="1" ht="12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2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</row>
    <row r="272" spans="1:39" s="71" customFormat="1" ht="1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2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</row>
    <row r="273" spans="1:39" s="71" customFormat="1" ht="1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2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</row>
    <row r="274" spans="1:39" s="71" customFormat="1" ht="1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2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</row>
    <row r="275" spans="1:39" s="71" customFormat="1" ht="12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2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</row>
    <row r="276" spans="1:39" s="71" customFormat="1" ht="12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2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</row>
    <row r="277" spans="1:39" s="71" customFormat="1" ht="12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2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</row>
    <row r="278" spans="1:39" s="71" customFormat="1" ht="12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2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</row>
    <row r="279" spans="1:39" s="71" customFormat="1" ht="12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2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</row>
    <row r="280" spans="1:39" s="71" customFormat="1" ht="12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2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</row>
    <row r="281" spans="1:39" s="71" customFormat="1" ht="12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2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</row>
    <row r="282" spans="1:39" s="71" customFormat="1" ht="1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2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</row>
    <row r="283" spans="1:39" s="71" customFormat="1" ht="12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2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</row>
    <row r="284" spans="1:39" s="71" customFormat="1" ht="12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2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</row>
    <row r="285" spans="1:39" s="71" customFormat="1" ht="12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2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</row>
    <row r="286" spans="1:39" s="71" customFormat="1" ht="12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2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</row>
    <row r="287" spans="1:39" s="71" customFormat="1" ht="12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2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</row>
    <row r="288" spans="1:39" s="71" customFormat="1" ht="12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2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</row>
    <row r="289" spans="1:39" s="71" customFormat="1" ht="12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2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</row>
    <row r="290" spans="1:39" s="71" customFormat="1" ht="12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2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</row>
    <row r="291" spans="1:39" s="71" customFormat="1" ht="12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2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</row>
    <row r="292" spans="1:39" s="71" customFormat="1" ht="1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2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</row>
    <row r="293" spans="1:39" s="71" customFormat="1" ht="12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2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</row>
    <row r="294" spans="1:39" s="71" customFormat="1" ht="1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2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</row>
    <row r="295" spans="1:39" s="71" customFormat="1" ht="12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2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</row>
    <row r="296" spans="1:39" s="71" customFormat="1" ht="12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2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</row>
    <row r="297" spans="1:39" s="71" customFormat="1" ht="12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2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</row>
    <row r="298" spans="1:39" s="71" customFormat="1" ht="12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2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</row>
    <row r="299" spans="1:39" s="71" customFormat="1" ht="12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2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</row>
    <row r="300" spans="1:39" s="71" customFormat="1" ht="12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2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</row>
    <row r="301" spans="1:39" s="71" customFormat="1" ht="12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2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</row>
    <row r="302" spans="1:39" s="71" customFormat="1" ht="1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2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</row>
    <row r="303" spans="1:39" s="71" customFormat="1" ht="12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2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</row>
    <row r="304" spans="1:39" s="71" customFormat="1" ht="12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2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</row>
    <row r="305" spans="1:39" s="71" customFormat="1" ht="12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2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</row>
    <row r="306" spans="1:39" s="71" customFormat="1" ht="12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2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</row>
    <row r="307" spans="1:39" s="71" customFormat="1" ht="12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2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</row>
    <row r="308" spans="1:39" s="71" customFormat="1" ht="12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2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</row>
    <row r="309" spans="1:39" s="71" customFormat="1" ht="12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2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</row>
    <row r="310" spans="1:39" s="71" customFormat="1" ht="12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2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</row>
    <row r="311" spans="1:39" s="71" customFormat="1" ht="12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2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</row>
    <row r="312" spans="1:39" s="71" customFormat="1" ht="1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2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</row>
    <row r="313" spans="1:39" s="71" customFormat="1" ht="12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2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</row>
    <row r="314" spans="1:39" s="71" customFormat="1" ht="12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2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</row>
    <row r="315" spans="1:39" s="71" customFormat="1" ht="12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2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</row>
    <row r="316" spans="1:39" s="71" customFormat="1" ht="12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2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</row>
    <row r="317" spans="1:39" s="71" customFormat="1" ht="12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2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</row>
    <row r="318" spans="1:39" s="71" customFormat="1" ht="12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2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</row>
    <row r="319" spans="1:39" s="71" customFormat="1" ht="12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2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</row>
    <row r="320" spans="1:39" s="71" customFormat="1" ht="12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2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</row>
    <row r="321" spans="1:39" s="71" customFormat="1" ht="12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2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</row>
    <row r="322" spans="1:39" s="71" customFormat="1" ht="1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2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</row>
    <row r="323" spans="1:39" s="71" customFormat="1" ht="12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2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</row>
    <row r="324" spans="1:39" s="71" customFormat="1" ht="12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2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</row>
    <row r="325" spans="1:39" s="71" customFormat="1" ht="12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2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</row>
    <row r="326" spans="1:39" s="71" customFormat="1" ht="12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2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</row>
    <row r="327" spans="1:39" s="71" customFormat="1" ht="12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2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</row>
    <row r="328" spans="1:39" s="71" customFormat="1" ht="12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2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</row>
    <row r="329" spans="1:39" s="71" customFormat="1" ht="12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2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</row>
    <row r="330" spans="1:39" s="71" customFormat="1" ht="12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2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</row>
    <row r="331" spans="1:39" s="71" customFormat="1" ht="12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2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</row>
    <row r="332" spans="1:39" s="71" customFormat="1" ht="1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2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</row>
    <row r="333" spans="1:39" s="71" customFormat="1" ht="12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2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</row>
    <row r="334" spans="1:39" s="71" customFormat="1" ht="12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2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</row>
    <row r="335" spans="1:39" s="71" customFormat="1" ht="12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2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</row>
    <row r="336" spans="1:39" s="71" customFormat="1" ht="12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2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</row>
    <row r="337" spans="1:39" s="71" customFormat="1" ht="12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2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</row>
    <row r="338" spans="1:39" s="71" customFormat="1" ht="12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2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</row>
    <row r="339" spans="1:39" s="71" customFormat="1" ht="12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2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</row>
    <row r="340" spans="1:39" s="71" customFormat="1" ht="12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2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</row>
    <row r="341" spans="1:39" s="71" customFormat="1" ht="12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2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</row>
    <row r="342" spans="1:39" s="71" customFormat="1" ht="1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2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</row>
    <row r="343" spans="1:39" s="71" customFormat="1" ht="12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2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</row>
    <row r="344" spans="1:39" s="71" customFormat="1" ht="12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2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</row>
    <row r="345" spans="1:39" s="71" customFormat="1" ht="12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2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</row>
    <row r="346" spans="1:39" s="71" customFormat="1" ht="12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2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</row>
    <row r="347" spans="1:39" s="71" customFormat="1" ht="12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2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</row>
    <row r="348" spans="1:39" s="71" customFormat="1" ht="12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2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</row>
    <row r="349" spans="1:39" s="71" customFormat="1" ht="12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2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</row>
    <row r="350" spans="1:39" s="71" customFormat="1" ht="12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2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</row>
    <row r="351" spans="1:39" s="71" customFormat="1" ht="12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2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</row>
    <row r="352" spans="1:39" s="71" customFormat="1" ht="1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2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</row>
    <row r="353" spans="1:39" s="71" customFormat="1" ht="12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2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</row>
    <row r="354" spans="1:39" s="71" customFormat="1" ht="12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2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</row>
    <row r="355" spans="1:39" s="71" customFormat="1" ht="12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2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</row>
    <row r="356" spans="1:39" s="71" customFormat="1" ht="12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2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</row>
    <row r="357" spans="1:39" s="71" customFormat="1" ht="12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2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</row>
    <row r="358" spans="1:39" s="71" customFormat="1" ht="12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2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</row>
    <row r="359" spans="1:39" s="71" customFormat="1" ht="12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2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</row>
    <row r="360" spans="1:39" s="71" customFormat="1" ht="12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2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</row>
    <row r="361" spans="1:39" s="71" customFormat="1" ht="12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2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</row>
    <row r="362" spans="1:39" s="71" customFormat="1" ht="1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2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</row>
    <row r="363" spans="1:39" s="71" customFormat="1" ht="12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2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</row>
    <row r="364" spans="1:39" s="71" customFormat="1" ht="12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2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</row>
    <row r="365" spans="1:39" s="71" customFormat="1" ht="12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2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</row>
    <row r="366" spans="1:39" s="71" customFormat="1" ht="12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2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</row>
    <row r="367" spans="1:39" s="71" customFormat="1" ht="12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2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</row>
    <row r="368" spans="1:39" s="71" customFormat="1" ht="12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2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</row>
    <row r="369" spans="1:39" s="71" customFormat="1" ht="12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2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</row>
    <row r="370" spans="1:39" s="71" customFormat="1" ht="12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2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</row>
    <row r="371" spans="1:39" s="71" customFormat="1" ht="12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2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</row>
    <row r="372" spans="1:39" s="71" customFormat="1" ht="1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2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</row>
    <row r="373" spans="1:39" s="71" customFormat="1" ht="12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2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</row>
    <row r="374" spans="1:39" s="71" customFormat="1" ht="12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2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</row>
    <row r="375" spans="1:39" s="71" customFormat="1" ht="12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2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</row>
    <row r="376" spans="1:39" s="71" customFormat="1" ht="12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2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</row>
    <row r="377" spans="1:39" s="71" customFormat="1" ht="12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2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</row>
    <row r="378" spans="1:39" s="71" customFormat="1" ht="12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2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</row>
    <row r="379" spans="1:39" s="71" customFormat="1" ht="12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2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</row>
    <row r="380" spans="1:39" s="71" customFormat="1" ht="12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2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</row>
    <row r="381" spans="1:39" s="71" customFormat="1" ht="12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2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</row>
    <row r="382" spans="1:39" s="71" customFormat="1" ht="1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2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</row>
    <row r="383" spans="1:39" s="71" customFormat="1" ht="12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2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</row>
    <row r="384" spans="1:39" s="71" customFormat="1" ht="12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2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</row>
    <row r="385" spans="1:39" s="71" customFormat="1" ht="12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2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</row>
    <row r="386" spans="1:39" s="71" customFormat="1" ht="12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2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</row>
    <row r="387" spans="1:39" s="71" customFormat="1" ht="12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2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</row>
    <row r="388" spans="1:39" s="71" customFormat="1" ht="12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2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</row>
    <row r="389" spans="1:39" s="71" customFormat="1" ht="12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2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</row>
    <row r="390" spans="1:39" s="71" customFormat="1" ht="12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2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</row>
    <row r="391" spans="1:39" s="71" customFormat="1" ht="12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2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</row>
    <row r="392" spans="1:39" s="71" customFormat="1" ht="1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2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</row>
    <row r="393" spans="1:39" s="71" customFormat="1" ht="12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2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</row>
    <row r="394" spans="1:39" s="71" customFormat="1" ht="12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2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</row>
    <row r="395" spans="1:39" s="71" customFormat="1" ht="12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2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</row>
    <row r="396" spans="1:39" s="71" customFormat="1" ht="12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2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</row>
    <row r="397" spans="1:39" s="71" customFormat="1" ht="12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2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</row>
    <row r="398" spans="1:39" s="71" customFormat="1" ht="12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2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</row>
    <row r="399" spans="1:39" s="71" customFormat="1" ht="12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2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</row>
    <row r="400" spans="1:39" s="71" customFormat="1" ht="12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2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</row>
    <row r="401" spans="1:39" s="71" customFormat="1" ht="12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2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</row>
    <row r="402" spans="1:39" s="71" customFormat="1" ht="1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2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</row>
    <row r="403" spans="1:39" s="71" customFormat="1" ht="12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2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</row>
    <row r="404" spans="1:39" s="71" customFormat="1" ht="12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2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</row>
    <row r="405" spans="1:39" s="71" customFormat="1" ht="12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2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</row>
    <row r="406" spans="1:39" s="71" customFormat="1" ht="12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2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</row>
    <row r="407" spans="1:39" s="71" customFormat="1" ht="12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2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</row>
    <row r="408" spans="1:39" s="71" customFormat="1" ht="12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2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</row>
    <row r="409" spans="1:39" s="71" customFormat="1" ht="12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2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</row>
    <row r="410" spans="1:39" s="71" customFormat="1" ht="12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2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</row>
    <row r="411" spans="1:39" s="71" customFormat="1" ht="12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2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</row>
    <row r="412" spans="1:39" s="71" customFormat="1" ht="1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2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</row>
    <row r="413" spans="1:39" s="71" customFormat="1" ht="12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2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</row>
    <row r="414" spans="1:39" s="71" customFormat="1" ht="12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2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</row>
    <row r="415" spans="1:39" s="71" customFormat="1" ht="12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2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</row>
    <row r="416" spans="1:39" s="71" customFormat="1" ht="12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2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</row>
    <row r="417" spans="1:39" s="71" customFormat="1" ht="12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2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</row>
    <row r="418" spans="1:39" s="71" customFormat="1" ht="12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2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</row>
    <row r="419" spans="1:39" s="71" customFormat="1" ht="12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2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</row>
    <row r="420" spans="1:39" s="71" customFormat="1" ht="12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2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</row>
    <row r="421" spans="1:39" s="71" customFormat="1" ht="12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2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</row>
    <row r="422" spans="1:39" s="71" customFormat="1" ht="12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2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</row>
    <row r="423" spans="1:39" s="71" customFormat="1" ht="12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2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</row>
    <row r="424" spans="1:39" s="71" customFormat="1" ht="12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2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</row>
    <row r="425" spans="1:39" s="71" customFormat="1" ht="12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2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</row>
    <row r="426" spans="1:39" s="71" customFormat="1" ht="12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2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</row>
    <row r="427" spans="1:39" s="71" customFormat="1" ht="12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2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</row>
    <row r="428" spans="1:39" s="71" customFormat="1" ht="12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2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</row>
    <row r="429" spans="1:39" s="71" customFormat="1" ht="12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2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</row>
    <row r="430" spans="1:39" s="71" customFormat="1" ht="12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2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</row>
    <row r="431" spans="1:39" s="71" customFormat="1" ht="12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2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</row>
    <row r="432" spans="1:39" s="71" customFormat="1" ht="12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2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</row>
    <row r="433" spans="1:39" s="71" customFormat="1" ht="12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2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</row>
    <row r="434" spans="1:39" s="71" customFormat="1" ht="12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2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</row>
    <row r="435" spans="1:39" s="71" customFormat="1" ht="12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2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</row>
    <row r="436" spans="1:39" s="71" customFormat="1" ht="12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2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</row>
    <row r="437" spans="1:39" s="71" customFormat="1" ht="12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2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</row>
    <row r="438" spans="1:39" s="71" customFormat="1" ht="12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2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</row>
    <row r="439" spans="1:39" s="71" customFormat="1" ht="12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2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</row>
    <row r="440" spans="1:39" s="71" customFormat="1" ht="12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2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</row>
    <row r="441" spans="1:39" s="71" customFormat="1" ht="12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2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</row>
    <row r="442" spans="1:39" s="71" customFormat="1" ht="12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2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</row>
    <row r="443" spans="1:39" s="71" customFormat="1" ht="12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2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</row>
    <row r="444" spans="1:39" s="71" customFormat="1" ht="12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2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</row>
    <row r="445" spans="1:39" s="71" customFormat="1" ht="12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2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</row>
    <row r="446" spans="1:39" s="71" customFormat="1" ht="12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2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</row>
    <row r="447" spans="1:39" s="71" customFormat="1" ht="12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2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</row>
    <row r="448" spans="1:39" s="71" customFormat="1" ht="12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2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</row>
    <row r="449" spans="1:39" s="71" customFormat="1" ht="12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2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</row>
    <row r="450" spans="1:39" s="71" customFormat="1" ht="12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2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</row>
    <row r="451" spans="1:39" s="71" customFormat="1" ht="12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2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</row>
    <row r="452" spans="1:39" s="71" customFormat="1" ht="12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2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</row>
    <row r="453" spans="1:39" s="71" customFormat="1" ht="12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2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</row>
    <row r="454" spans="1:39" s="71" customFormat="1" ht="12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2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</row>
    <row r="455" spans="1:39" s="71" customFormat="1" ht="12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2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</row>
    <row r="456" spans="1:39" s="71" customFormat="1" ht="12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2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</row>
    <row r="457" spans="1:39" s="71" customFormat="1" ht="12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2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</row>
    <row r="458" spans="1:39" s="71" customFormat="1" ht="12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2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</row>
    <row r="459" spans="1:39" s="71" customFormat="1" ht="12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2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</row>
    <row r="460" spans="1:39" s="71" customFormat="1" ht="12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2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</row>
    <row r="461" spans="1:39" s="71" customFormat="1" ht="12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2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</row>
    <row r="462" spans="1:39" s="71" customFormat="1" ht="12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2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</row>
    <row r="463" spans="1:39" s="71" customFormat="1" ht="12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2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</row>
    <row r="464" spans="1:39" s="71" customFormat="1" ht="12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2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</row>
    <row r="465" spans="1:39" s="71" customFormat="1" ht="12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2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</row>
    <row r="466" spans="1:39" s="71" customFormat="1" ht="12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2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</row>
    <row r="467" spans="1:39" s="71" customFormat="1" ht="12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2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</row>
    <row r="468" spans="1:39" s="71" customFormat="1" ht="12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2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</row>
    <row r="469" spans="1:39" s="71" customFormat="1" ht="12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2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</row>
    <row r="470" spans="1:39" s="71" customFormat="1" ht="12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2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</row>
    <row r="471" spans="1:39" s="71" customFormat="1" ht="12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2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</row>
    <row r="472" spans="1:39" s="71" customFormat="1" ht="12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2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</row>
    <row r="473" spans="1:39" s="71" customFormat="1" ht="12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2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</row>
    <row r="474" spans="1:39" s="71" customFormat="1" ht="12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2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</row>
    <row r="475" spans="1:39" s="71" customFormat="1" ht="12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2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</row>
    <row r="476" spans="1:39" s="71" customFormat="1" ht="12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2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</row>
    <row r="477" spans="1:39" s="71" customFormat="1" ht="12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2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</row>
    <row r="478" spans="1:39" s="71" customFormat="1" ht="12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2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</row>
    <row r="479" spans="1:39" s="71" customFormat="1" ht="12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2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</row>
    <row r="480" spans="1:39" s="71" customFormat="1" ht="12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2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</row>
    <row r="481" spans="1:39" s="71" customFormat="1" ht="12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2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</row>
    <row r="482" spans="1:39" s="71" customFormat="1" ht="12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2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</row>
    <row r="483" spans="1:39" s="71" customFormat="1" ht="12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2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</row>
    <row r="484" spans="1:39" s="71" customFormat="1" ht="12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2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</row>
    <row r="485" spans="1:39" s="71" customFormat="1" ht="12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2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</row>
    <row r="486" spans="1:39" s="71" customFormat="1" ht="12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2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</row>
    <row r="487" spans="1:39" s="71" customFormat="1" ht="12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2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</row>
    <row r="488" spans="1:39" s="71" customFormat="1" ht="12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2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</row>
    <row r="489" spans="1:39" s="71" customFormat="1" ht="12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2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</row>
    <row r="490" spans="1:39" s="71" customFormat="1" ht="12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2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</row>
    <row r="491" spans="1:39" s="71" customFormat="1" ht="12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2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</row>
    <row r="492" spans="1:39" s="71" customFormat="1" ht="12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2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</row>
    <row r="493" spans="1:39" s="71" customFormat="1" ht="12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2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</row>
    <row r="494" spans="1:39" s="71" customFormat="1" ht="12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2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</row>
    <row r="495" spans="1:39" s="71" customFormat="1" ht="12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2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</row>
    <row r="496" spans="1:39" s="71" customFormat="1" ht="12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2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</row>
    <row r="497" spans="1:39" s="71" customFormat="1" ht="12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2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</row>
    <row r="498" spans="1:39" s="71" customFormat="1" ht="12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2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</row>
    <row r="499" spans="1:39" s="71" customFormat="1" ht="12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2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</row>
    <row r="500" spans="1:39" s="71" customFormat="1" ht="12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2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</row>
    <row r="501" spans="1:39" s="71" customFormat="1" ht="12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2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</row>
    <row r="502" spans="1:39" s="71" customFormat="1" ht="12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2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</row>
    <row r="503" spans="1:39" s="71" customFormat="1" ht="12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2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</row>
    <row r="504" spans="1:39" s="71" customFormat="1" ht="12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2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</row>
    <row r="505" spans="1:39" s="71" customFormat="1" ht="12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2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</row>
    <row r="506" spans="1:39" s="71" customFormat="1" ht="12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2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</row>
    <row r="507" spans="1:39" s="71" customFormat="1" ht="12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2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</row>
    <row r="508" spans="1:39" s="71" customFormat="1" ht="12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2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</row>
    <row r="509" spans="1:39" s="71" customFormat="1" ht="12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2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</row>
    <row r="510" spans="1:39" s="71" customFormat="1" ht="12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2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</row>
    <row r="511" spans="1:39" s="71" customFormat="1" ht="12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2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</row>
    <row r="512" spans="1:39" s="71" customFormat="1" ht="12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2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</row>
    <row r="513" spans="1:39" s="71" customFormat="1" ht="12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2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</row>
    <row r="514" spans="1:39" s="71" customFormat="1" ht="12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2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</row>
    <row r="515" spans="1:39" s="71" customFormat="1" ht="12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2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</row>
    <row r="516" spans="1:39" s="71" customFormat="1" ht="12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2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</row>
    <row r="517" spans="1:39" s="71" customFormat="1" ht="12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2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</row>
    <row r="518" spans="1:39" s="71" customFormat="1" ht="12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2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</row>
    <row r="519" spans="1:39" s="71" customFormat="1" ht="12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2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</row>
    <row r="520" spans="1:39" s="71" customFormat="1" ht="12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2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</row>
    <row r="521" spans="1:39" s="71" customFormat="1" ht="12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2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</row>
    <row r="522" spans="1:39" s="71" customFormat="1" ht="12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2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</row>
    <row r="523" spans="1:39" s="71" customFormat="1" ht="12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2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</row>
    <row r="524" spans="1:39" s="71" customFormat="1" ht="12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2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</row>
    <row r="525" spans="1:39" s="71" customFormat="1" ht="12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2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</row>
    <row r="526" spans="1:39" s="71" customFormat="1" ht="12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2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</row>
    <row r="527" spans="1:39" s="71" customFormat="1" ht="12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2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</row>
    <row r="528" spans="1:39" s="71" customFormat="1" ht="12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2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</row>
    <row r="529" spans="1:39" s="71" customFormat="1" ht="12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2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</row>
    <row r="530" spans="1:39" s="71" customFormat="1" ht="12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2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</row>
    <row r="531" spans="1:39" s="71" customFormat="1" ht="12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2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</row>
    <row r="532" spans="1:39" s="71" customFormat="1" ht="12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2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</row>
    <row r="533" spans="1:39" s="71" customFormat="1" ht="12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2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</row>
    <row r="534" spans="1:39" s="71" customFormat="1" ht="12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2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</row>
    <row r="535" spans="1:39" s="71" customFormat="1" ht="12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2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</row>
    <row r="536" spans="1:39" s="71" customFormat="1" ht="12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2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</row>
    <row r="537" spans="1:39" s="71" customFormat="1" ht="12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2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</row>
    <row r="538" spans="1:39" s="71" customFormat="1" ht="12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2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</row>
    <row r="539" spans="1:39" s="71" customFormat="1" ht="12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2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</row>
    <row r="540" spans="1:39" s="71" customFormat="1" ht="12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2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</row>
    <row r="541" spans="1:39" s="71" customFormat="1" ht="12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2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</row>
    <row r="542" spans="1:39" s="71" customFormat="1" ht="12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2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</row>
    <row r="543" spans="1:39" s="71" customFormat="1" ht="12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2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</row>
    <row r="544" spans="1:39" s="71" customFormat="1" ht="12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2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</row>
    <row r="545" spans="1:39" s="71" customFormat="1" ht="12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2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</row>
    <row r="546" spans="1:39" s="71" customFormat="1" ht="12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2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</row>
    <row r="547" spans="1:39" s="71" customFormat="1" ht="12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2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</row>
    <row r="548" spans="1:39" s="71" customFormat="1" ht="12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2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</row>
    <row r="549" spans="1:39" s="71" customFormat="1" ht="12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2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</row>
    <row r="550" spans="1:39" s="71" customFormat="1" ht="12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2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</row>
    <row r="551" spans="1:39" s="71" customFormat="1" ht="12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2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</row>
    <row r="552" spans="1:39" s="71" customFormat="1" ht="12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2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</row>
    <row r="553" spans="1:39" s="71" customFormat="1" ht="12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2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</row>
    <row r="554" spans="1:39" s="71" customFormat="1" ht="12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2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</row>
    <row r="555" spans="1:39" s="71" customFormat="1" ht="12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2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</row>
    <row r="556" spans="1:39" s="71" customFormat="1" ht="12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2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</row>
    <row r="557" spans="1:39" s="71" customFormat="1" ht="12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2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</row>
    <row r="558" spans="1:39" s="71" customFormat="1" ht="12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2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</row>
    <row r="559" spans="1:39" s="71" customFormat="1" ht="12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2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</row>
    <row r="560" spans="1:39" s="71" customFormat="1" ht="12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2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</row>
    <row r="561" spans="1:39" s="71" customFormat="1" ht="12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2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</row>
    <row r="562" spans="1:39" s="71" customFormat="1" ht="1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2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</row>
    <row r="563" spans="1:39" s="71" customFormat="1" ht="12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2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</row>
    <row r="564" spans="1:39" s="71" customFormat="1" ht="12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2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</row>
    <row r="565" spans="1:39" s="71" customFormat="1" ht="12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2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</row>
    <row r="566" spans="1:39" s="71" customFormat="1" ht="12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2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</row>
    <row r="567" spans="1:39" s="71" customFormat="1" ht="12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2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</row>
    <row r="568" spans="1:39" s="71" customFormat="1" ht="12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2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</row>
    <row r="569" spans="1:39" s="71" customFormat="1" ht="12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2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</row>
    <row r="570" spans="1:39" s="71" customFormat="1" ht="12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2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</row>
    <row r="571" spans="1:39" s="71" customFormat="1" ht="12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2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</row>
    <row r="572" spans="1:39" s="71" customFormat="1" ht="1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2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</row>
    <row r="573" spans="1:39" s="71" customFormat="1" ht="12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2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</row>
    <row r="574" spans="1:39" s="71" customFormat="1" ht="12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2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</row>
    <row r="575" spans="1:39" s="71" customFormat="1" ht="12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2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</row>
    <row r="576" spans="1:39" s="71" customFormat="1" ht="12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2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</row>
    <row r="577" spans="1:39" s="71" customFormat="1" ht="12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2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</row>
    <row r="578" spans="1:39" s="71" customFormat="1" ht="12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2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</row>
    <row r="579" spans="1:39" s="71" customFormat="1" ht="12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2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</row>
    <row r="580" spans="1:39" s="71" customFormat="1" ht="12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2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</row>
    <row r="581" spans="1:39" s="71" customFormat="1" ht="12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2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</row>
    <row r="582" spans="1:39" s="71" customFormat="1" ht="1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2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</row>
    <row r="583" spans="1:39" s="71" customFormat="1" ht="12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2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</row>
    <row r="584" spans="1:39" s="71" customFormat="1" ht="12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2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</row>
    <row r="585" spans="1:39" s="71" customFormat="1" ht="12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2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</row>
    <row r="586" spans="1:39" s="71" customFormat="1" ht="12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2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</row>
    <row r="587" spans="1:39" s="71" customFormat="1" ht="12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2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</row>
    <row r="588" spans="1:39" s="71" customFormat="1" ht="12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2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</row>
    <row r="589" spans="1:39" s="71" customFormat="1" ht="12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2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</row>
    <row r="590" spans="1:39" s="71" customFormat="1" ht="12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2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</row>
    <row r="591" spans="1:39" s="71" customFormat="1" ht="12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2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</row>
    <row r="592" spans="1:39" s="71" customFormat="1" ht="1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2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</row>
    <row r="593" spans="1:39" s="71" customFormat="1" ht="12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2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</row>
    <row r="594" spans="1:39" s="71" customFormat="1" ht="12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2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</row>
    <row r="595" spans="1:39" s="71" customFormat="1" ht="12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2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</row>
    <row r="596" spans="1:39" s="71" customFormat="1" ht="12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2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</row>
    <row r="597" spans="1:39" s="71" customFormat="1" ht="12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2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</row>
    <row r="598" spans="1:39" s="71" customFormat="1" ht="12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2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</row>
    <row r="599" spans="1:39" s="71" customFormat="1" ht="12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2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</row>
    <row r="600" spans="1:39" s="71" customFormat="1" ht="12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2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</row>
    <row r="601" spans="1:39" s="71" customFormat="1" ht="12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2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</row>
    <row r="602" spans="1:39" s="71" customFormat="1" ht="1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2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</row>
    <row r="603" spans="1:39" s="71" customFormat="1" ht="12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2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</row>
    <row r="604" spans="1:39" s="71" customFormat="1" ht="12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2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</row>
    <row r="605" spans="1:39" s="71" customFormat="1" ht="12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2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</row>
    <row r="606" spans="1:39" s="71" customFormat="1" ht="12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2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</row>
    <row r="607" spans="1:39" s="71" customFormat="1" ht="12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2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</row>
    <row r="608" spans="1:39" s="71" customFormat="1" ht="12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2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</row>
    <row r="609" spans="1:39" s="71" customFormat="1" ht="12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2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</row>
    <row r="610" spans="1:39" s="71" customFormat="1" ht="12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2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</row>
    <row r="611" spans="1:39" s="71" customFormat="1" ht="12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2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</row>
    <row r="612" spans="1:39" s="71" customFormat="1" ht="1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2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</row>
    <row r="613" spans="1:39" s="71" customFormat="1" ht="12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2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</row>
    <row r="614" spans="1:39" s="71" customFormat="1" ht="12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2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</row>
    <row r="615" spans="1:39" s="71" customFormat="1" ht="12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2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</row>
    <row r="616" spans="1:39" s="71" customFormat="1" ht="12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2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</row>
    <row r="617" spans="1:39" s="71" customFormat="1" ht="12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2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</row>
    <row r="618" spans="1:39" s="71" customFormat="1" ht="12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2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</row>
    <row r="619" spans="1:39" s="71" customFormat="1" ht="12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2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</row>
    <row r="620" spans="1:39" s="71" customFormat="1" ht="12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2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</row>
    <row r="621" spans="1:39" s="71" customFormat="1" ht="12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2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</row>
    <row r="622" spans="1:39" s="71" customFormat="1" ht="1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2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</row>
    <row r="623" spans="1:39" s="71" customFormat="1" ht="12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2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</row>
    <row r="624" spans="1:39" s="71" customFormat="1" ht="12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2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</row>
    <row r="625" spans="1:39" s="71" customFormat="1" ht="12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2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</row>
    <row r="626" spans="1:39" s="71" customFormat="1" ht="12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2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</row>
    <row r="627" spans="1:39" s="71" customFormat="1" ht="12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2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</row>
    <row r="628" spans="1:39" s="71" customFormat="1" ht="12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2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</row>
    <row r="629" spans="1:39" s="71" customFormat="1" ht="12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2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</row>
    <row r="630" spans="1:39" s="71" customFormat="1" ht="12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2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</row>
    <row r="631" spans="1:39" s="71" customFormat="1" ht="12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2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</row>
    <row r="632" spans="1:39" s="71" customFormat="1" ht="1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2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</row>
    <row r="633" spans="1:39" s="71" customFormat="1" ht="12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2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</row>
    <row r="634" spans="1:39" s="71" customFormat="1" ht="12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2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</row>
    <row r="635" spans="1:39" s="71" customFormat="1" ht="12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2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</row>
    <row r="636" spans="1:39" s="71" customFormat="1" ht="12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2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</row>
    <row r="637" spans="1:39" s="71" customFormat="1" ht="12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2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</row>
    <row r="638" spans="1:39" s="71" customFormat="1" ht="12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2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</row>
    <row r="639" spans="1:39" s="71" customFormat="1" ht="12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2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</row>
    <row r="640" spans="1:39" s="71" customFormat="1" ht="12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2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</row>
    <row r="641" spans="1:39" s="71" customFormat="1" ht="12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2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</row>
    <row r="642" spans="1:39" s="71" customFormat="1" ht="12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2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</row>
    <row r="643" spans="1:39" s="71" customFormat="1" ht="12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2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</row>
    <row r="644" spans="1:39" s="71" customFormat="1" ht="12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2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</row>
    <row r="645" spans="1:39" ht="12">
      <c r="A645" s="16"/>
      <c r="B645" s="16"/>
      <c r="C645" s="16"/>
      <c r="D645" s="16"/>
      <c r="E645" s="16"/>
      <c r="F645" s="16"/>
      <c r="G645" s="58"/>
      <c r="H645" s="16"/>
      <c r="I645" s="16"/>
      <c r="J645" s="16"/>
      <c r="K645" s="58"/>
      <c r="L645" s="16"/>
      <c r="M645" s="16"/>
      <c r="N645" s="58"/>
      <c r="O645" s="16"/>
      <c r="P645" s="40"/>
      <c r="Q645" s="68"/>
      <c r="R645" s="40"/>
      <c r="S645" s="40"/>
      <c r="T645" s="11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</row>
    <row r="646" spans="1:39" ht="12">
      <c r="A646" s="16"/>
      <c r="B646" s="16"/>
      <c r="C646" s="16"/>
      <c r="D646" s="16"/>
      <c r="E646" s="16"/>
      <c r="F646" s="16"/>
      <c r="G646" s="58"/>
      <c r="H646" s="16"/>
      <c r="I646" s="16"/>
      <c r="J646" s="16"/>
      <c r="K646" s="58"/>
      <c r="L646" s="16"/>
      <c r="M646" s="16"/>
      <c r="N646" s="58"/>
      <c r="O646" s="16"/>
      <c r="P646" s="40"/>
      <c r="Q646" s="68"/>
      <c r="R646" s="40"/>
      <c r="S646" s="40"/>
      <c r="T646" s="11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</row>
    <row r="647" spans="1:39" ht="12">
      <c r="A647" s="16"/>
      <c r="B647" s="16"/>
      <c r="C647" s="16"/>
      <c r="D647" s="16"/>
      <c r="E647" s="16"/>
      <c r="F647" s="16"/>
      <c r="G647" s="58"/>
      <c r="H647" s="16"/>
      <c r="I647" s="16"/>
      <c r="J647" s="16"/>
      <c r="K647" s="58"/>
      <c r="L647" s="16"/>
      <c r="M647" s="16"/>
      <c r="N647" s="58"/>
      <c r="O647" s="16"/>
      <c r="P647" s="40"/>
      <c r="Q647" s="68"/>
      <c r="R647" s="40"/>
      <c r="S647" s="40"/>
      <c r="T647" s="11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</row>
    <row r="648" spans="1:39" ht="12">
      <c r="A648" s="16"/>
      <c r="B648" s="16"/>
      <c r="C648" s="16"/>
      <c r="D648" s="16"/>
      <c r="E648" s="16"/>
      <c r="F648" s="16"/>
      <c r="G648" s="58"/>
      <c r="H648" s="16"/>
      <c r="I648" s="16"/>
      <c r="J648" s="16"/>
      <c r="K648" s="58"/>
      <c r="L648" s="16"/>
      <c r="M648" s="16"/>
      <c r="N648" s="58"/>
      <c r="O648" s="16"/>
      <c r="P648" s="40"/>
      <c r="Q648" s="68"/>
      <c r="R648" s="40"/>
      <c r="S648" s="40"/>
      <c r="T648" s="11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</row>
    <row r="649" spans="1:39" ht="12">
      <c r="A649" s="16"/>
      <c r="B649" s="16"/>
      <c r="C649" s="16"/>
      <c r="D649" s="16"/>
      <c r="E649" s="16"/>
      <c r="F649" s="16"/>
      <c r="G649" s="58"/>
      <c r="H649" s="16"/>
      <c r="I649" s="16"/>
      <c r="J649" s="16"/>
      <c r="K649" s="58"/>
      <c r="L649" s="16"/>
      <c r="M649" s="16"/>
      <c r="N649" s="58"/>
      <c r="O649" s="16"/>
      <c r="P649" s="40"/>
      <c r="Q649" s="68"/>
      <c r="R649" s="40"/>
      <c r="S649" s="40"/>
      <c r="T649" s="11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</row>
    <row r="650" spans="1:39" ht="12">
      <c r="A650" s="16"/>
      <c r="B650" s="16"/>
      <c r="C650" s="16"/>
      <c r="D650" s="16"/>
      <c r="E650" s="16"/>
      <c r="F650" s="16"/>
      <c r="G650" s="58"/>
      <c r="H650" s="16"/>
      <c r="I650" s="16"/>
      <c r="J650" s="16"/>
      <c r="K650" s="58"/>
      <c r="L650" s="16"/>
      <c r="M650" s="16"/>
      <c r="N650" s="58"/>
      <c r="O650" s="16"/>
      <c r="P650" s="40"/>
      <c r="Q650" s="68"/>
      <c r="R650" s="40"/>
      <c r="S650" s="40"/>
      <c r="T650" s="11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</row>
    <row r="651" spans="1:39" ht="12">
      <c r="A651" s="16"/>
      <c r="B651" s="16"/>
      <c r="C651" s="16"/>
      <c r="D651" s="16"/>
      <c r="E651" s="16"/>
      <c r="F651" s="16"/>
      <c r="G651" s="58"/>
      <c r="H651" s="16"/>
      <c r="I651" s="16"/>
      <c r="J651" s="16"/>
      <c r="K651" s="58"/>
      <c r="L651" s="16"/>
      <c r="M651" s="16"/>
      <c r="N651" s="58"/>
      <c r="O651" s="16"/>
      <c r="P651" s="40"/>
      <c r="Q651" s="68"/>
      <c r="R651" s="40"/>
      <c r="S651" s="40"/>
      <c r="T651" s="11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</row>
    <row r="652" spans="1:39" ht="12">
      <c r="A652" s="16"/>
      <c r="B652" s="16"/>
      <c r="C652" s="16"/>
      <c r="D652" s="16"/>
      <c r="E652" s="16"/>
      <c r="F652" s="16"/>
      <c r="G652" s="58"/>
      <c r="H652" s="16"/>
      <c r="I652" s="16"/>
      <c r="J652" s="16"/>
      <c r="K652" s="58"/>
      <c r="L652" s="16"/>
      <c r="M652" s="16"/>
      <c r="N652" s="58"/>
      <c r="O652" s="16"/>
      <c r="P652" s="40"/>
      <c r="Q652" s="68"/>
      <c r="R652" s="40"/>
      <c r="S652" s="40"/>
      <c r="T652" s="11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</row>
    <row r="653" spans="1:39" ht="12">
      <c r="A653" s="16"/>
      <c r="B653" s="16"/>
      <c r="C653" s="16"/>
      <c r="D653" s="16"/>
      <c r="E653" s="16"/>
      <c r="F653" s="16"/>
      <c r="G653" s="58"/>
      <c r="H653" s="16"/>
      <c r="I653" s="16"/>
      <c r="J653" s="16"/>
      <c r="K653" s="58"/>
      <c r="L653" s="16"/>
      <c r="M653" s="16"/>
      <c r="N653" s="58"/>
      <c r="O653" s="16"/>
      <c r="P653" s="40"/>
      <c r="Q653" s="68"/>
      <c r="R653" s="40"/>
      <c r="S653" s="40"/>
      <c r="T653" s="11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</row>
    <row r="654" spans="1:39" ht="12">
      <c r="A654" s="16"/>
      <c r="B654" s="16"/>
      <c r="C654" s="16"/>
      <c r="D654" s="16"/>
      <c r="E654" s="16"/>
      <c r="F654" s="16"/>
      <c r="G654" s="58"/>
      <c r="H654" s="16"/>
      <c r="I654" s="16"/>
      <c r="J654" s="16"/>
      <c r="K654" s="58"/>
      <c r="L654" s="16"/>
      <c r="M654" s="16"/>
      <c r="N654" s="58"/>
      <c r="O654" s="16"/>
      <c r="P654" s="40"/>
      <c r="Q654" s="68"/>
      <c r="R654" s="40"/>
      <c r="S654" s="40"/>
      <c r="T654" s="11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</row>
    <row r="655" spans="1:39" ht="12">
      <c r="A655" s="16"/>
      <c r="B655" s="16"/>
      <c r="C655" s="16"/>
      <c r="D655" s="16"/>
      <c r="E655" s="16"/>
      <c r="F655" s="16"/>
      <c r="G655" s="58"/>
      <c r="H655" s="16"/>
      <c r="I655" s="16"/>
      <c r="J655" s="16"/>
      <c r="K655" s="58"/>
      <c r="L655" s="16"/>
      <c r="M655" s="16"/>
      <c r="N655" s="58"/>
      <c r="O655" s="16"/>
      <c r="P655" s="40"/>
      <c r="Q655" s="68"/>
      <c r="R655" s="40"/>
      <c r="S655" s="40"/>
      <c r="T655" s="11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</row>
    <row r="656" spans="1:39" ht="12">
      <c r="A656" s="16"/>
      <c r="B656" s="16"/>
      <c r="C656" s="16"/>
      <c r="D656" s="16"/>
      <c r="E656" s="16"/>
      <c r="F656" s="16"/>
      <c r="G656" s="58"/>
      <c r="H656" s="16"/>
      <c r="I656" s="16"/>
      <c r="J656" s="16"/>
      <c r="K656" s="58"/>
      <c r="L656" s="16"/>
      <c r="M656" s="16"/>
      <c r="N656" s="58"/>
      <c r="O656" s="16"/>
      <c r="P656" s="40"/>
      <c r="Q656" s="68"/>
      <c r="R656" s="40"/>
      <c r="S656" s="40"/>
      <c r="T656" s="11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</row>
    <row r="657" spans="1:39" ht="12">
      <c r="A657" s="16"/>
      <c r="B657" s="16"/>
      <c r="C657" s="16"/>
      <c r="D657" s="16"/>
      <c r="E657" s="16"/>
      <c r="F657" s="16"/>
      <c r="G657" s="58"/>
      <c r="H657" s="16"/>
      <c r="I657" s="16"/>
      <c r="J657" s="16"/>
      <c r="K657" s="58"/>
      <c r="L657" s="16"/>
      <c r="M657" s="16"/>
      <c r="N657" s="58"/>
      <c r="O657" s="16"/>
      <c r="P657" s="40"/>
      <c r="Q657" s="68"/>
      <c r="R657" s="40"/>
      <c r="S657" s="40"/>
      <c r="T657" s="11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</row>
    <row r="658" spans="1:39" ht="12">
      <c r="A658" s="16"/>
      <c r="B658" s="16"/>
      <c r="C658" s="16"/>
      <c r="D658" s="16"/>
      <c r="E658" s="16"/>
      <c r="F658" s="16"/>
      <c r="G658" s="58"/>
      <c r="H658" s="16"/>
      <c r="I658" s="16"/>
      <c r="J658" s="16"/>
      <c r="K658" s="58"/>
      <c r="L658" s="16"/>
      <c r="M658" s="16"/>
      <c r="N658" s="58"/>
      <c r="O658" s="16"/>
      <c r="P658" s="40"/>
      <c r="Q658" s="68"/>
      <c r="R658" s="40"/>
      <c r="S658" s="40"/>
      <c r="T658" s="11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</row>
    <row r="659" spans="1:39" ht="12">
      <c r="A659" s="16"/>
      <c r="B659" s="16"/>
      <c r="C659" s="16"/>
      <c r="D659" s="16"/>
      <c r="E659" s="16"/>
      <c r="F659" s="16"/>
      <c r="G659" s="58"/>
      <c r="H659" s="16"/>
      <c r="I659" s="16"/>
      <c r="J659" s="16"/>
      <c r="K659" s="58"/>
      <c r="L659" s="16"/>
      <c r="M659" s="16"/>
      <c r="N659" s="58"/>
      <c r="O659" s="16"/>
      <c r="P659" s="40"/>
      <c r="Q659" s="68"/>
      <c r="R659" s="40"/>
      <c r="S659" s="40"/>
      <c r="T659" s="11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</row>
    <row r="660" spans="1:39" ht="12">
      <c r="A660" s="16"/>
      <c r="B660" s="16"/>
      <c r="C660" s="16"/>
      <c r="D660" s="16"/>
      <c r="E660" s="16"/>
      <c r="F660" s="16"/>
      <c r="G660" s="58"/>
      <c r="H660" s="16"/>
      <c r="I660" s="16"/>
      <c r="J660" s="16"/>
      <c r="K660" s="58"/>
      <c r="L660" s="16"/>
      <c r="M660" s="16"/>
      <c r="N660" s="58"/>
      <c r="O660" s="16"/>
      <c r="P660" s="40"/>
      <c r="Q660" s="68"/>
      <c r="R660" s="40"/>
      <c r="S660" s="40"/>
      <c r="T660" s="11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</row>
    <row r="661" spans="1:39" ht="12">
      <c r="A661" s="16"/>
      <c r="B661" s="16"/>
      <c r="C661" s="16"/>
      <c r="D661" s="16"/>
      <c r="E661" s="16"/>
      <c r="F661" s="16"/>
      <c r="G661" s="58"/>
      <c r="H661" s="16"/>
      <c r="I661" s="16"/>
      <c r="J661" s="16"/>
      <c r="K661" s="58"/>
      <c r="L661" s="16"/>
      <c r="M661" s="16"/>
      <c r="N661" s="58"/>
      <c r="O661" s="16"/>
      <c r="P661" s="40"/>
      <c r="Q661" s="68"/>
      <c r="R661" s="40"/>
      <c r="S661" s="40"/>
      <c r="T661" s="11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</row>
    <row r="662" spans="1:39" ht="12">
      <c r="A662" s="16"/>
      <c r="B662" s="16"/>
      <c r="C662" s="16"/>
      <c r="D662" s="16"/>
      <c r="E662" s="16"/>
      <c r="F662" s="16"/>
      <c r="G662" s="58"/>
      <c r="H662" s="16"/>
      <c r="I662" s="16"/>
      <c r="J662" s="16"/>
      <c r="K662" s="58"/>
      <c r="L662" s="16"/>
      <c r="M662" s="16"/>
      <c r="N662" s="58"/>
      <c r="O662" s="16"/>
      <c r="P662" s="40"/>
      <c r="Q662" s="68"/>
      <c r="R662" s="40"/>
      <c r="S662" s="40"/>
      <c r="T662" s="11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</row>
    <row r="663" spans="1:39" ht="12">
      <c r="A663" s="16"/>
      <c r="B663" s="16"/>
      <c r="C663" s="16"/>
      <c r="D663" s="16"/>
      <c r="E663" s="16"/>
      <c r="F663" s="16"/>
      <c r="G663" s="58"/>
      <c r="H663" s="16"/>
      <c r="I663" s="16"/>
      <c r="J663" s="16"/>
      <c r="K663" s="58"/>
      <c r="L663" s="16"/>
      <c r="M663" s="16"/>
      <c r="N663" s="58"/>
      <c r="O663" s="16"/>
      <c r="P663" s="40"/>
      <c r="Q663" s="68"/>
      <c r="R663" s="40"/>
      <c r="S663" s="40"/>
      <c r="T663" s="11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</row>
    <row r="664" spans="1:39" ht="12">
      <c r="A664" s="16"/>
      <c r="B664" s="16"/>
      <c r="C664" s="16"/>
      <c r="D664" s="16"/>
      <c r="E664" s="16"/>
      <c r="F664" s="16"/>
      <c r="G664" s="58"/>
      <c r="H664" s="16"/>
      <c r="I664" s="16"/>
      <c r="J664" s="16"/>
      <c r="K664" s="58"/>
      <c r="L664" s="16"/>
      <c r="M664" s="16"/>
      <c r="N664" s="58"/>
      <c r="O664" s="16"/>
      <c r="P664" s="40"/>
      <c r="Q664" s="68"/>
      <c r="R664" s="40"/>
      <c r="S664" s="40"/>
      <c r="T664" s="11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</row>
    <row r="665" spans="1:39" ht="12">
      <c r="A665" s="16"/>
      <c r="B665" s="16"/>
      <c r="C665" s="16"/>
      <c r="D665" s="16"/>
      <c r="E665" s="16"/>
      <c r="F665" s="16"/>
      <c r="G665" s="58"/>
      <c r="H665" s="16"/>
      <c r="I665" s="16"/>
      <c r="J665" s="16"/>
      <c r="K665" s="58"/>
      <c r="L665" s="16"/>
      <c r="M665" s="16"/>
      <c r="N665" s="58"/>
      <c r="O665" s="16"/>
      <c r="P665" s="40"/>
      <c r="Q665" s="68"/>
      <c r="R665" s="40"/>
      <c r="S665" s="40"/>
      <c r="T665" s="11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</row>
    <row r="666" spans="1:39" ht="12">
      <c r="A666" s="16"/>
      <c r="B666" s="16"/>
      <c r="C666" s="16"/>
      <c r="D666" s="16"/>
      <c r="E666" s="16"/>
      <c r="F666" s="16"/>
      <c r="G666" s="58"/>
      <c r="H666" s="16"/>
      <c r="I666" s="16"/>
      <c r="J666" s="16"/>
      <c r="K666" s="58"/>
      <c r="L666" s="16"/>
      <c r="M666" s="16"/>
      <c r="N666" s="58"/>
      <c r="O666" s="16"/>
      <c r="P666" s="40"/>
      <c r="Q666" s="68"/>
      <c r="R666" s="40"/>
      <c r="S666" s="40"/>
      <c r="T666" s="11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</row>
    <row r="667" spans="1:39" ht="12">
      <c r="A667" s="16"/>
      <c r="B667" s="16"/>
      <c r="C667" s="16"/>
      <c r="D667" s="16"/>
      <c r="E667" s="16"/>
      <c r="F667" s="16"/>
      <c r="G667" s="58"/>
      <c r="H667" s="16"/>
      <c r="I667" s="16"/>
      <c r="J667" s="16"/>
      <c r="K667" s="58"/>
      <c r="L667" s="16"/>
      <c r="M667" s="16"/>
      <c r="N667" s="58"/>
      <c r="O667" s="16"/>
      <c r="P667" s="40"/>
      <c r="Q667" s="68"/>
      <c r="R667" s="40"/>
      <c r="S667" s="40"/>
      <c r="T667" s="11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</row>
    <row r="668" spans="1:39" ht="12">
      <c r="A668" s="16"/>
      <c r="B668" s="16"/>
      <c r="C668" s="16"/>
      <c r="D668" s="16"/>
      <c r="E668" s="16"/>
      <c r="F668" s="16"/>
      <c r="G668" s="58"/>
      <c r="H668" s="16"/>
      <c r="I668" s="16"/>
      <c r="J668" s="16"/>
      <c r="K668" s="58"/>
      <c r="L668" s="16"/>
      <c r="M668" s="16"/>
      <c r="N668" s="58"/>
      <c r="O668" s="16"/>
      <c r="P668" s="40"/>
      <c r="Q668" s="68"/>
      <c r="R668" s="40"/>
      <c r="S668" s="40"/>
      <c r="T668" s="11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</row>
    <row r="669" spans="1:39" ht="12">
      <c r="A669" s="16"/>
      <c r="B669" s="16"/>
      <c r="C669" s="16"/>
      <c r="D669" s="16"/>
      <c r="E669" s="16"/>
      <c r="F669" s="16"/>
      <c r="G669" s="58"/>
      <c r="H669" s="16"/>
      <c r="I669" s="16"/>
      <c r="J669" s="16"/>
      <c r="K669" s="58"/>
      <c r="L669" s="16"/>
      <c r="M669" s="16"/>
      <c r="N669" s="58"/>
      <c r="O669" s="16"/>
      <c r="P669" s="40"/>
      <c r="Q669" s="68"/>
      <c r="R669" s="40"/>
      <c r="S669" s="40"/>
      <c r="T669" s="11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</row>
    <row r="670" spans="1:39" ht="12">
      <c r="A670" s="16"/>
      <c r="B670" s="16"/>
      <c r="C670" s="16"/>
      <c r="D670" s="16"/>
      <c r="E670" s="16"/>
      <c r="F670" s="16"/>
      <c r="G670" s="58"/>
      <c r="H670" s="16"/>
      <c r="I670" s="16"/>
      <c r="J670" s="16"/>
      <c r="K670" s="58"/>
      <c r="L670" s="16"/>
      <c r="M670" s="16"/>
      <c r="N670" s="58"/>
      <c r="O670" s="16"/>
      <c r="P670" s="40"/>
      <c r="Q670" s="68"/>
      <c r="R670" s="40"/>
      <c r="S670" s="40"/>
      <c r="T670" s="11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</row>
    <row r="671" spans="1:39" ht="12">
      <c r="A671" s="16"/>
      <c r="B671" s="16"/>
      <c r="C671" s="16"/>
      <c r="D671" s="16"/>
      <c r="E671" s="16"/>
      <c r="F671" s="16"/>
      <c r="G671" s="58"/>
      <c r="H671" s="16"/>
      <c r="I671" s="16"/>
      <c r="J671" s="16"/>
      <c r="K671" s="58"/>
      <c r="L671" s="16"/>
      <c r="M671" s="16"/>
      <c r="N671" s="58"/>
      <c r="O671" s="16"/>
      <c r="P671" s="40"/>
      <c r="Q671" s="68"/>
      <c r="R671" s="40"/>
      <c r="S671" s="40"/>
      <c r="T671" s="11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</row>
    <row r="672" spans="1:39" ht="12">
      <c r="A672" s="16"/>
      <c r="B672" s="16"/>
      <c r="C672" s="16"/>
      <c r="D672" s="16"/>
      <c r="E672" s="16"/>
      <c r="F672" s="16"/>
      <c r="G672" s="58"/>
      <c r="H672" s="16"/>
      <c r="I672" s="16"/>
      <c r="J672" s="16"/>
      <c r="K672" s="58"/>
      <c r="L672" s="16"/>
      <c r="M672" s="16"/>
      <c r="N672" s="58"/>
      <c r="O672" s="16"/>
      <c r="P672" s="40"/>
      <c r="Q672" s="68"/>
      <c r="R672" s="40"/>
      <c r="S672" s="40"/>
      <c r="T672" s="11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</row>
    <row r="673" spans="1:39" ht="12">
      <c r="A673" s="16"/>
      <c r="B673" s="16"/>
      <c r="C673" s="16"/>
      <c r="D673" s="16"/>
      <c r="E673" s="16"/>
      <c r="F673" s="16"/>
      <c r="G673" s="58"/>
      <c r="H673" s="16"/>
      <c r="I673" s="16"/>
      <c r="J673" s="16"/>
      <c r="K673" s="58"/>
      <c r="L673" s="16"/>
      <c r="M673" s="16"/>
      <c r="N673" s="58"/>
      <c r="O673" s="16"/>
      <c r="P673" s="40"/>
      <c r="Q673" s="68"/>
      <c r="R673" s="40"/>
      <c r="S673" s="40"/>
      <c r="T673" s="11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</row>
    <row r="674" spans="1:39" ht="12">
      <c r="A674" s="16"/>
      <c r="B674" s="16"/>
      <c r="C674" s="16"/>
      <c r="D674" s="16"/>
      <c r="E674" s="16"/>
      <c r="F674" s="16"/>
      <c r="G674" s="58"/>
      <c r="H674" s="16"/>
      <c r="I674" s="16"/>
      <c r="J674" s="16"/>
      <c r="K674" s="58"/>
      <c r="L674" s="16"/>
      <c r="M674" s="16"/>
      <c r="N674" s="58"/>
      <c r="O674" s="16"/>
      <c r="P674" s="40"/>
      <c r="Q674" s="68"/>
      <c r="R674" s="40"/>
      <c r="S674" s="40"/>
      <c r="T674" s="11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</row>
    <row r="675" spans="1:39" ht="12">
      <c r="A675" s="16"/>
      <c r="B675" s="16"/>
      <c r="C675" s="16"/>
      <c r="D675" s="16"/>
      <c r="E675" s="16"/>
      <c r="F675" s="16"/>
      <c r="G675" s="58"/>
      <c r="H675" s="16"/>
      <c r="I675" s="16"/>
      <c r="J675" s="16"/>
      <c r="K675" s="58"/>
      <c r="L675" s="16"/>
      <c r="M675" s="16"/>
      <c r="N675" s="58"/>
      <c r="O675" s="16"/>
      <c r="P675" s="40"/>
      <c r="Q675" s="68"/>
      <c r="R675" s="40"/>
      <c r="S675" s="40"/>
      <c r="T675" s="11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</row>
    <row r="676" spans="1:39" ht="12">
      <c r="A676" s="16"/>
      <c r="B676" s="16"/>
      <c r="C676" s="16"/>
      <c r="D676" s="16"/>
      <c r="E676" s="16"/>
      <c r="F676" s="16"/>
      <c r="G676" s="58"/>
      <c r="H676" s="16"/>
      <c r="I676" s="16"/>
      <c r="J676" s="16"/>
      <c r="K676" s="58"/>
      <c r="L676" s="16"/>
      <c r="M676" s="16"/>
      <c r="N676" s="58"/>
      <c r="O676" s="16"/>
      <c r="P676" s="40"/>
      <c r="Q676" s="68"/>
      <c r="R676" s="40"/>
      <c r="S676" s="40"/>
      <c r="T676" s="11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</row>
    <row r="677" spans="1:39" ht="12">
      <c r="A677" s="16"/>
      <c r="B677" s="16"/>
      <c r="C677" s="16"/>
      <c r="D677" s="16"/>
      <c r="E677" s="16"/>
      <c r="F677" s="16"/>
      <c r="G677" s="58"/>
      <c r="H677" s="16"/>
      <c r="I677" s="16"/>
      <c r="J677" s="16"/>
      <c r="K677" s="58"/>
      <c r="L677" s="16"/>
      <c r="M677" s="16"/>
      <c r="N677" s="58"/>
      <c r="O677" s="16"/>
      <c r="P677" s="40"/>
      <c r="Q677" s="68"/>
      <c r="R677" s="40"/>
      <c r="S677" s="40"/>
      <c r="T677" s="11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</row>
    <row r="678" spans="1:39" ht="12">
      <c r="A678" s="16"/>
      <c r="B678" s="16"/>
      <c r="C678" s="16"/>
      <c r="D678" s="16"/>
      <c r="E678" s="16"/>
      <c r="F678" s="16"/>
      <c r="G678" s="58"/>
      <c r="H678" s="16"/>
      <c r="I678" s="16"/>
      <c r="J678" s="16"/>
      <c r="K678" s="58"/>
      <c r="L678" s="16"/>
      <c r="M678" s="16"/>
      <c r="N678" s="58"/>
      <c r="O678" s="16"/>
      <c r="P678" s="40"/>
      <c r="Q678" s="68"/>
      <c r="R678" s="40"/>
      <c r="S678" s="40"/>
      <c r="T678" s="11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</row>
    <row r="679" spans="1:39" ht="12">
      <c r="A679" s="16"/>
      <c r="B679" s="16"/>
      <c r="C679" s="16"/>
      <c r="D679" s="16"/>
      <c r="E679" s="16"/>
      <c r="F679" s="16"/>
      <c r="G679" s="58"/>
      <c r="H679" s="16"/>
      <c r="I679" s="16"/>
      <c r="J679" s="16"/>
      <c r="K679" s="58"/>
      <c r="L679" s="16"/>
      <c r="M679" s="16"/>
      <c r="N679" s="58"/>
      <c r="O679" s="16"/>
      <c r="P679" s="40"/>
      <c r="Q679" s="68"/>
      <c r="R679" s="40"/>
      <c r="S679" s="40"/>
      <c r="T679" s="11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</row>
    <row r="680" spans="1:39" ht="12">
      <c r="A680" s="16"/>
      <c r="B680" s="16"/>
      <c r="C680" s="16"/>
      <c r="D680" s="16"/>
      <c r="E680" s="16"/>
      <c r="F680" s="16"/>
      <c r="G680" s="58"/>
      <c r="H680" s="16"/>
      <c r="I680" s="16"/>
      <c r="J680" s="16"/>
      <c r="K680" s="58"/>
      <c r="L680" s="16"/>
      <c r="M680" s="16"/>
      <c r="N680" s="58"/>
      <c r="O680" s="16"/>
      <c r="P680" s="40"/>
      <c r="Q680" s="68"/>
      <c r="R680" s="40"/>
      <c r="S680" s="40"/>
      <c r="T680" s="11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</row>
    <row r="681" spans="1:39" ht="12">
      <c r="A681" s="16"/>
      <c r="B681" s="16"/>
      <c r="C681" s="16"/>
      <c r="D681" s="16"/>
      <c r="E681" s="16"/>
      <c r="F681" s="16"/>
      <c r="G681" s="58"/>
      <c r="H681" s="16"/>
      <c r="I681" s="16"/>
      <c r="J681" s="16"/>
      <c r="K681" s="58"/>
      <c r="L681" s="16"/>
      <c r="M681" s="16"/>
      <c r="N681" s="58"/>
      <c r="O681" s="16"/>
      <c r="P681" s="40"/>
      <c r="Q681" s="68"/>
      <c r="R681" s="40"/>
      <c r="S681" s="40"/>
      <c r="T681" s="11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</row>
    <row r="682" spans="1:39" ht="12">
      <c r="A682" s="16"/>
      <c r="B682" s="16"/>
      <c r="C682" s="16"/>
      <c r="D682" s="16"/>
      <c r="E682" s="16"/>
      <c r="F682" s="16"/>
      <c r="G682" s="58"/>
      <c r="H682" s="16"/>
      <c r="I682" s="16"/>
      <c r="J682" s="16"/>
      <c r="K682" s="58"/>
      <c r="L682" s="16"/>
      <c r="M682" s="16"/>
      <c r="N682" s="58"/>
      <c r="O682" s="16"/>
      <c r="P682" s="40"/>
      <c r="Q682" s="68"/>
      <c r="R682" s="40"/>
      <c r="S682" s="40"/>
      <c r="T682" s="11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</row>
    <row r="683" spans="1:39" ht="12">
      <c r="A683" s="16"/>
      <c r="B683" s="16"/>
      <c r="C683" s="16"/>
      <c r="D683" s="16"/>
      <c r="E683" s="16"/>
      <c r="F683" s="16"/>
      <c r="G683" s="58"/>
      <c r="H683" s="16"/>
      <c r="I683" s="16"/>
      <c r="J683" s="16"/>
      <c r="K683" s="58"/>
      <c r="L683" s="16"/>
      <c r="M683" s="16"/>
      <c r="N683" s="58"/>
      <c r="O683" s="16"/>
      <c r="P683" s="40"/>
      <c r="Q683" s="68"/>
      <c r="R683" s="40"/>
      <c r="S683" s="40"/>
      <c r="T683" s="11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</row>
    <row r="684" spans="1:39" ht="12">
      <c r="A684" s="16"/>
      <c r="B684" s="16"/>
      <c r="C684" s="16"/>
      <c r="D684" s="16"/>
      <c r="E684" s="16"/>
      <c r="F684" s="16"/>
      <c r="G684" s="58"/>
      <c r="H684" s="16"/>
      <c r="I684" s="16"/>
      <c r="J684" s="16"/>
      <c r="K684" s="58"/>
      <c r="L684" s="16"/>
      <c r="M684" s="16"/>
      <c r="N684" s="58"/>
      <c r="O684" s="16"/>
      <c r="P684" s="40"/>
      <c r="Q684" s="68"/>
      <c r="R684" s="40"/>
      <c r="S684" s="40"/>
      <c r="T684" s="11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</row>
    <row r="685" spans="1:39" ht="12">
      <c r="A685" s="16"/>
      <c r="B685" s="16"/>
      <c r="C685" s="16"/>
      <c r="D685" s="16"/>
      <c r="E685" s="16"/>
      <c r="F685" s="16"/>
      <c r="G685" s="58"/>
      <c r="H685" s="16"/>
      <c r="I685" s="16"/>
      <c r="J685" s="16"/>
      <c r="K685" s="58"/>
      <c r="L685" s="16"/>
      <c r="M685" s="16"/>
      <c r="N685" s="58"/>
      <c r="O685" s="16"/>
      <c r="P685" s="40"/>
      <c r="Q685" s="68"/>
      <c r="R685" s="40"/>
      <c r="S685" s="40"/>
      <c r="T685" s="11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</row>
    <row r="686" spans="1:39" ht="12">
      <c r="A686" s="16"/>
      <c r="B686" s="16"/>
      <c r="C686" s="16"/>
      <c r="D686" s="16"/>
      <c r="E686" s="16"/>
      <c r="F686" s="16"/>
      <c r="G686" s="58"/>
      <c r="H686" s="16"/>
      <c r="I686" s="16"/>
      <c r="J686" s="16"/>
      <c r="K686" s="58"/>
      <c r="L686" s="16"/>
      <c r="M686" s="16"/>
      <c r="N686" s="58"/>
      <c r="O686" s="16"/>
      <c r="P686" s="40"/>
      <c r="Q686" s="68"/>
      <c r="R686" s="40"/>
      <c r="S686" s="40"/>
      <c r="T686" s="11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</row>
    <row r="687" spans="1:39" ht="12">
      <c r="A687" s="16"/>
      <c r="B687" s="16"/>
      <c r="C687" s="16"/>
      <c r="D687" s="16"/>
      <c r="E687" s="16"/>
      <c r="F687" s="16"/>
      <c r="G687" s="58"/>
      <c r="H687" s="16"/>
      <c r="I687" s="16"/>
      <c r="J687" s="16"/>
      <c r="K687" s="58"/>
      <c r="L687" s="16"/>
      <c r="M687" s="16"/>
      <c r="N687" s="58"/>
      <c r="O687" s="16"/>
      <c r="P687" s="40"/>
      <c r="Q687" s="68"/>
      <c r="R687" s="40"/>
      <c r="S687" s="40"/>
      <c r="T687" s="11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</row>
    <row r="688" spans="1:39" ht="12">
      <c r="A688" s="16"/>
      <c r="B688" s="16"/>
      <c r="C688" s="16"/>
      <c r="D688" s="16"/>
      <c r="E688" s="16"/>
      <c r="F688" s="16"/>
      <c r="G688" s="58"/>
      <c r="H688" s="16"/>
      <c r="I688" s="16"/>
      <c r="J688" s="16"/>
      <c r="K688" s="58"/>
      <c r="L688" s="16"/>
      <c r="M688" s="16"/>
      <c r="N688" s="58"/>
      <c r="O688" s="16"/>
      <c r="P688" s="40"/>
      <c r="Q688" s="68"/>
      <c r="R688" s="40"/>
      <c r="S688" s="40"/>
      <c r="T688" s="11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</row>
    <row r="689" spans="1:39" ht="12">
      <c r="A689" s="16"/>
      <c r="B689" s="16"/>
      <c r="C689" s="16"/>
      <c r="D689" s="16"/>
      <c r="E689" s="16"/>
      <c r="F689" s="16"/>
      <c r="G689" s="58"/>
      <c r="H689" s="16"/>
      <c r="I689" s="16"/>
      <c r="J689" s="16"/>
      <c r="K689" s="58"/>
      <c r="L689" s="16"/>
      <c r="M689" s="16"/>
      <c r="N689" s="58"/>
      <c r="O689" s="16"/>
      <c r="P689" s="40"/>
      <c r="Q689" s="68"/>
      <c r="R689" s="40"/>
      <c r="S689" s="40"/>
      <c r="T689" s="11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</row>
    <row r="690" spans="1:39" ht="12">
      <c r="A690" s="16"/>
      <c r="B690" s="16"/>
      <c r="C690" s="16"/>
      <c r="D690" s="16"/>
      <c r="E690" s="16"/>
      <c r="F690" s="16"/>
      <c r="G690" s="58"/>
      <c r="H690" s="16"/>
      <c r="I690" s="16"/>
      <c r="J690" s="16"/>
      <c r="K690" s="58"/>
      <c r="L690" s="16"/>
      <c r="M690" s="16"/>
      <c r="N690" s="58"/>
      <c r="O690" s="16"/>
      <c r="P690" s="40"/>
      <c r="Q690" s="68"/>
      <c r="R690" s="40"/>
      <c r="S690" s="40"/>
      <c r="T690" s="11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  <c r="AM690" s="40"/>
    </row>
    <row r="691" spans="1:39" ht="12">
      <c r="A691" s="16"/>
      <c r="B691" s="16"/>
      <c r="C691" s="16"/>
      <c r="D691" s="16"/>
      <c r="E691" s="16"/>
      <c r="F691" s="16"/>
      <c r="G691" s="58"/>
      <c r="H691" s="16"/>
      <c r="I691" s="16"/>
      <c r="J691" s="16"/>
      <c r="K691" s="58"/>
      <c r="L691" s="16"/>
      <c r="M691" s="16"/>
      <c r="N691" s="58"/>
      <c r="O691" s="16"/>
      <c r="P691" s="40"/>
      <c r="Q691" s="68"/>
      <c r="R691" s="40"/>
      <c r="S691" s="40"/>
      <c r="T691" s="11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</row>
    <row r="692" spans="1:39" ht="12">
      <c r="A692" s="16"/>
      <c r="B692" s="16"/>
      <c r="C692" s="16"/>
      <c r="D692" s="16"/>
      <c r="E692" s="16"/>
      <c r="F692" s="16"/>
      <c r="G692" s="58"/>
      <c r="H692" s="16"/>
      <c r="I692" s="16"/>
      <c r="J692" s="16"/>
      <c r="K692" s="58"/>
      <c r="L692" s="16"/>
      <c r="M692" s="16"/>
      <c r="N692" s="58"/>
      <c r="O692" s="16"/>
      <c r="P692" s="40"/>
      <c r="Q692" s="68"/>
      <c r="R692" s="40"/>
      <c r="S692" s="40"/>
      <c r="T692" s="11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</row>
    <row r="693" spans="1:39" ht="12">
      <c r="A693" s="16"/>
      <c r="B693" s="16"/>
      <c r="C693" s="16"/>
      <c r="D693" s="16"/>
      <c r="E693" s="16"/>
      <c r="F693" s="16"/>
      <c r="G693" s="58"/>
      <c r="H693" s="16"/>
      <c r="I693" s="16"/>
      <c r="J693" s="16"/>
      <c r="K693" s="58"/>
      <c r="L693" s="16"/>
      <c r="M693" s="16"/>
      <c r="N693" s="58"/>
      <c r="O693" s="16"/>
      <c r="P693" s="40"/>
      <c r="Q693" s="68"/>
      <c r="R693" s="40"/>
      <c r="S693" s="40"/>
      <c r="T693" s="11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</row>
    <row r="694" spans="1:39" ht="12">
      <c r="A694" s="16"/>
      <c r="B694" s="16"/>
      <c r="C694" s="16"/>
      <c r="D694" s="16"/>
      <c r="E694" s="16"/>
      <c r="F694" s="16"/>
      <c r="G694" s="58"/>
      <c r="H694" s="16"/>
      <c r="I694" s="16"/>
      <c r="J694" s="16"/>
      <c r="K694" s="58"/>
      <c r="L694" s="16"/>
      <c r="M694" s="16"/>
      <c r="N694" s="58"/>
      <c r="O694" s="16"/>
      <c r="P694" s="40"/>
      <c r="Q694" s="68"/>
      <c r="R694" s="40"/>
      <c r="S694" s="40"/>
      <c r="T694" s="11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</row>
    <row r="695" spans="1:39" ht="12">
      <c r="A695" s="16"/>
      <c r="B695" s="16"/>
      <c r="C695" s="16"/>
      <c r="D695" s="16"/>
      <c r="E695" s="16"/>
      <c r="F695" s="16"/>
      <c r="G695" s="58"/>
      <c r="H695" s="16"/>
      <c r="I695" s="16"/>
      <c r="J695" s="16"/>
      <c r="K695" s="58"/>
      <c r="L695" s="16"/>
      <c r="M695" s="16"/>
      <c r="N695" s="58"/>
      <c r="O695" s="16"/>
      <c r="P695" s="40"/>
      <c r="Q695" s="68"/>
      <c r="R695" s="40"/>
      <c r="S695" s="40"/>
      <c r="T695" s="11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</row>
    <row r="696" spans="1:39" ht="12">
      <c r="A696" s="16"/>
      <c r="B696" s="16"/>
      <c r="C696" s="16"/>
      <c r="D696" s="16"/>
      <c r="E696" s="16"/>
      <c r="F696" s="16"/>
      <c r="G696" s="58"/>
      <c r="H696" s="16"/>
      <c r="I696" s="16"/>
      <c r="J696" s="16"/>
      <c r="K696" s="58"/>
      <c r="L696" s="16"/>
      <c r="M696" s="16"/>
      <c r="N696" s="58"/>
      <c r="O696" s="16"/>
      <c r="P696" s="40"/>
      <c r="Q696" s="68"/>
      <c r="R696" s="40"/>
      <c r="S696" s="40"/>
      <c r="T696" s="11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</row>
    <row r="697" spans="1:39" ht="12">
      <c r="A697" s="16"/>
      <c r="B697" s="16"/>
      <c r="C697" s="16"/>
      <c r="D697" s="16"/>
      <c r="E697" s="16"/>
      <c r="F697" s="16"/>
      <c r="G697" s="58"/>
      <c r="H697" s="16"/>
      <c r="I697" s="16"/>
      <c r="J697" s="16"/>
      <c r="K697" s="58"/>
      <c r="L697" s="16"/>
      <c r="M697" s="16"/>
      <c r="N697" s="58"/>
      <c r="O697" s="16"/>
      <c r="P697" s="40"/>
      <c r="Q697" s="68"/>
      <c r="R697" s="40"/>
      <c r="S697" s="40"/>
      <c r="T697" s="11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</row>
    <row r="698" spans="1:39" ht="12">
      <c r="A698" s="16"/>
      <c r="B698" s="16"/>
      <c r="C698" s="16"/>
      <c r="D698" s="16"/>
      <c r="E698" s="16"/>
      <c r="F698" s="16"/>
      <c r="G698" s="58"/>
      <c r="H698" s="16"/>
      <c r="I698" s="16"/>
      <c r="J698" s="16"/>
      <c r="K698" s="58"/>
      <c r="L698" s="16"/>
      <c r="M698" s="16"/>
      <c r="N698" s="58"/>
      <c r="O698" s="16"/>
      <c r="P698" s="40"/>
      <c r="Q698" s="68"/>
      <c r="R698" s="40"/>
      <c r="S698" s="40"/>
      <c r="T698" s="11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</row>
    <row r="699" spans="1:39" ht="12">
      <c r="A699" s="16"/>
      <c r="B699" s="16"/>
      <c r="C699" s="16"/>
      <c r="D699" s="16"/>
      <c r="E699" s="16"/>
      <c r="F699" s="16"/>
      <c r="G699" s="58"/>
      <c r="H699" s="16"/>
      <c r="I699" s="16"/>
      <c r="J699" s="16"/>
      <c r="K699" s="58"/>
      <c r="L699" s="16"/>
      <c r="M699" s="16"/>
      <c r="N699" s="58"/>
      <c r="O699" s="16"/>
      <c r="P699" s="40"/>
      <c r="Q699" s="68"/>
      <c r="R699" s="40"/>
      <c r="S699" s="40"/>
      <c r="T699" s="11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</row>
    <row r="700" spans="1:39" ht="12">
      <c r="A700" s="16"/>
      <c r="B700" s="16"/>
      <c r="C700" s="16"/>
      <c r="D700" s="16"/>
      <c r="E700" s="16"/>
      <c r="F700" s="16"/>
      <c r="G700" s="58"/>
      <c r="H700" s="16"/>
      <c r="I700" s="16"/>
      <c r="J700" s="16"/>
      <c r="K700" s="58"/>
      <c r="L700" s="16"/>
      <c r="M700" s="16"/>
      <c r="N700" s="58"/>
      <c r="O700" s="16"/>
      <c r="P700" s="40"/>
      <c r="Q700" s="68"/>
      <c r="R700" s="40"/>
      <c r="S700" s="40"/>
      <c r="T700" s="11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</row>
    <row r="701" spans="1:39" ht="12">
      <c r="A701" s="16"/>
      <c r="B701" s="16"/>
      <c r="C701" s="16"/>
      <c r="D701" s="16"/>
      <c r="E701" s="16"/>
      <c r="F701" s="16"/>
      <c r="G701" s="58"/>
      <c r="H701" s="16"/>
      <c r="I701" s="16"/>
      <c r="J701" s="16"/>
      <c r="K701" s="58"/>
      <c r="L701" s="16"/>
      <c r="M701" s="16"/>
      <c r="N701" s="58"/>
      <c r="O701" s="16"/>
      <c r="P701" s="40"/>
      <c r="Q701" s="68"/>
      <c r="R701" s="40"/>
      <c r="S701" s="40"/>
      <c r="T701" s="11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</row>
    <row r="702" spans="1:39" ht="12">
      <c r="A702" s="16"/>
      <c r="B702" s="16"/>
      <c r="C702" s="16"/>
      <c r="D702" s="16"/>
      <c r="E702" s="16"/>
      <c r="F702" s="16"/>
      <c r="G702" s="58"/>
      <c r="H702" s="16"/>
      <c r="I702" s="16"/>
      <c r="J702" s="16"/>
      <c r="K702" s="58"/>
      <c r="L702" s="16"/>
      <c r="M702" s="16"/>
      <c r="N702" s="58"/>
      <c r="O702" s="16"/>
      <c r="P702" s="40"/>
      <c r="Q702" s="68"/>
      <c r="R702" s="40"/>
      <c r="S702" s="40"/>
      <c r="T702" s="11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</row>
    <row r="703" spans="1:39" ht="12">
      <c r="A703" s="16"/>
      <c r="B703" s="16"/>
      <c r="C703" s="16"/>
      <c r="D703" s="16"/>
      <c r="E703" s="16"/>
      <c r="F703" s="16"/>
      <c r="G703" s="58"/>
      <c r="H703" s="16"/>
      <c r="I703" s="16"/>
      <c r="J703" s="16"/>
      <c r="K703" s="58"/>
      <c r="L703" s="16"/>
      <c r="M703" s="16"/>
      <c r="N703" s="58"/>
      <c r="O703" s="16"/>
      <c r="P703" s="40"/>
      <c r="Q703" s="68"/>
      <c r="R703" s="40"/>
      <c r="S703" s="40"/>
      <c r="T703" s="11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</row>
    <row r="704" spans="1:39" ht="12">
      <c r="A704" s="16"/>
      <c r="B704" s="16"/>
      <c r="C704" s="16"/>
      <c r="D704" s="16"/>
      <c r="E704" s="16"/>
      <c r="F704" s="16"/>
      <c r="G704" s="58"/>
      <c r="H704" s="16"/>
      <c r="I704" s="16"/>
      <c r="J704" s="16"/>
      <c r="K704" s="58"/>
      <c r="L704" s="16"/>
      <c r="M704" s="16"/>
      <c r="N704" s="58"/>
      <c r="O704" s="16"/>
      <c r="P704" s="40"/>
      <c r="Q704" s="68"/>
      <c r="R704" s="40"/>
      <c r="S704" s="40"/>
      <c r="T704" s="11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</row>
    <row r="705" spans="1:39" ht="12">
      <c r="A705" s="16"/>
      <c r="B705" s="16"/>
      <c r="C705" s="16"/>
      <c r="D705" s="16"/>
      <c r="E705" s="16"/>
      <c r="F705" s="16"/>
      <c r="G705" s="58"/>
      <c r="H705" s="16"/>
      <c r="I705" s="16"/>
      <c r="J705" s="16"/>
      <c r="K705" s="58"/>
      <c r="L705" s="16"/>
      <c r="M705" s="16"/>
      <c r="N705" s="58"/>
      <c r="O705" s="16"/>
      <c r="P705" s="40"/>
      <c r="Q705" s="68"/>
      <c r="R705" s="40"/>
      <c r="S705" s="40"/>
      <c r="T705" s="11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</row>
    <row r="706" spans="1:39" ht="12">
      <c r="A706" s="16"/>
      <c r="B706" s="16"/>
      <c r="C706" s="16"/>
      <c r="D706" s="16"/>
      <c r="E706" s="16"/>
      <c r="F706" s="16"/>
      <c r="G706" s="58"/>
      <c r="H706" s="16"/>
      <c r="I706" s="16"/>
      <c r="J706" s="16"/>
      <c r="K706" s="58"/>
      <c r="L706" s="16"/>
      <c r="M706" s="16"/>
      <c r="N706" s="58"/>
      <c r="O706" s="16"/>
      <c r="P706" s="40"/>
      <c r="Q706" s="68"/>
      <c r="R706" s="40"/>
      <c r="S706" s="40"/>
      <c r="T706" s="11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</row>
    <row r="707" spans="1:39" ht="12">
      <c r="A707" s="16"/>
      <c r="B707" s="16"/>
      <c r="C707" s="16"/>
      <c r="D707" s="16"/>
      <c r="E707" s="16"/>
      <c r="F707" s="16"/>
      <c r="G707" s="58"/>
      <c r="H707" s="16"/>
      <c r="I707" s="16"/>
      <c r="J707" s="16"/>
      <c r="K707" s="58"/>
      <c r="L707" s="16"/>
      <c r="M707" s="16"/>
      <c r="N707" s="58"/>
      <c r="O707" s="16"/>
      <c r="P707" s="40"/>
      <c r="Q707" s="68"/>
      <c r="R707" s="40"/>
      <c r="S707" s="40"/>
      <c r="T707" s="11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</row>
    <row r="708" spans="1:39" ht="12">
      <c r="A708" s="16"/>
      <c r="B708" s="16"/>
      <c r="C708" s="16"/>
      <c r="D708" s="16"/>
      <c r="E708" s="16"/>
      <c r="F708" s="16"/>
      <c r="G708" s="58"/>
      <c r="H708" s="16"/>
      <c r="I708" s="16"/>
      <c r="J708" s="16"/>
      <c r="K708" s="58"/>
      <c r="L708" s="16"/>
      <c r="M708" s="16"/>
      <c r="N708" s="58"/>
      <c r="O708" s="16"/>
      <c r="P708" s="40"/>
      <c r="Q708" s="68"/>
      <c r="R708" s="40"/>
      <c r="S708" s="40"/>
      <c r="T708" s="11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</row>
    <row r="709" spans="1:39" ht="12">
      <c r="A709" s="16"/>
      <c r="B709" s="16"/>
      <c r="C709" s="16"/>
      <c r="D709" s="16"/>
      <c r="E709" s="16"/>
      <c r="F709" s="16"/>
      <c r="G709" s="58"/>
      <c r="H709" s="16"/>
      <c r="I709" s="16"/>
      <c r="J709" s="16"/>
      <c r="K709" s="58"/>
      <c r="L709" s="16"/>
      <c r="M709" s="16"/>
      <c r="N709" s="58"/>
      <c r="O709" s="16"/>
      <c r="P709" s="40"/>
      <c r="Q709" s="68"/>
      <c r="R709" s="40"/>
      <c r="S709" s="40"/>
      <c r="T709" s="11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</row>
    <row r="710" spans="1:39" ht="12">
      <c r="A710" s="16"/>
      <c r="B710" s="16"/>
      <c r="C710" s="16"/>
      <c r="D710" s="16"/>
      <c r="E710" s="16"/>
      <c r="F710" s="16"/>
      <c r="G710" s="58"/>
      <c r="H710" s="16"/>
      <c r="I710" s="16"/>
      <c r="J710" s="16"/>
      <c r="K710" s="58"/>
      <c r="L710" s="16"/>
      <c r="M710" s="16"/>
      <c r="N710" s="58"/>
      <c r="O710" s="16"/>
      <c r="P710" s="40"/>
      <c r="Q710" s="68"/>
      <c r="R710" s="40"/>
      <c r="S710" s="40"/>
      <c r="T710" s="11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</row>
    <row r="711" spans="1:39" ht="12">
      <c r="A711" s="16"/>
      <c r="B711" s="16"/>
      <c r="C711" s="16"/>
      <c r="D711" s="16"/>
      <c r="E711" s="16"/>
      <c r="F711" s="16"/>
      <c r="G711" s="58"/>
      <c r="H711" s="16"/>
      <c r="I711" s="16"/>
      <c r="J711" s="16"/>
      <c r="K711" s="58"/>
      <c r="L711" s="16"/>
      <c r="M711" s="16"/>
      <c r="N711" s="58"/>
      <c r="O711" s="16"/>
      <c r="P711" s="40"/>
      <c r="Q711" s="68"/>
      <c r="R711" s="40"/>
      <c r="S711" s="40"/>
      <c r="T711" s="11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</row>
    <row r="712" spans="1:39" ht="12">
      <c r="A712" s="16"/>
      <c r="B712" s="16"/>
      <c r="C712" s="16"/>
      <c r="D712" s="16"/>
      <c r="E712" s="16"/>
      <c r="F712" s="16"/>
      <c r="G712" s="58"/>
      <c r="H712" s="16"/>
      <c r="I712" s="16"/>
      <c r="J712" s="16"/>
      <c r="K712" s="58"/>
      <c r="L712" s="16"/>
      <c r="M712" s="16"/>
      <c r="N712" s="58"/>
      <c r="O712" s="16"/>
      <c r="P712" s="40"/>
      <c r="Q712" s="68"/>
      <c r="R712" s="40"/>
      <c r="S712" s="40"/>
      <c r="T712" s="11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</row>
    <row r="713" spans="1:39" ht="12">
      <c r="A713" s="16"/>
      <c r="B713" s="16"/>
      <c r="C713" s="16"/>
      <c r="D713" s="16"/>
      <c r="E713" s="16"/>
      <c r="F713" s="16"/>
      <c r="G713" s="58"/>
      <c r="H713" s="16"/>
      <c r="I713" s="16"/>
      <c r="J713" s="16"/>
      <c r="K713" s="58"/>
      <c r="L713" s="16"/>
      <c r="M713" s="16"/>
      <c r="N713" s="58"/>
      <c r="O713" s="16"/>
      <c r="P713" s="40"/>
      <c r="Q713" s="68"/>
      <c r="R713" s="40"/>
      <c r="S713" s="40"/>
      <c r="T713" s="11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</row>
    <row r="714" spans="1:39" ht="12">
      <c r="A714" s="16"/>
      <c r="B714" s="16"/>
      <c r="C714" s="16"/>
      <c r="D714" s="16"/>
      <c r="E714" s="16"/>
      <c r="F714" s="16"/>
      <c r="G714" s="58"/>
      <c r="H714" s="16"/>
      <c r="I714" s="16"/>
      <c r="J714" s="16"/>
      <c r="K714" s="58"/>
      <c r="L714" s="16"/>
      <c r="M714" s="16"/>
      <c r="N714" s="58"/>
      <c r="O714" s="16"/>
      <c r="P714" s="40"/>
      <c r="Q714" s="68"/>
      <c r="R714" s="40"/>
      <c r="S714" s="40"/>
      <c r="T714" s="11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</row>
    <row r="715" spans="1:39" ht="12">
      <c r="A715" s="16"/>
      <c r="B715" s="16"/>
      <c r="C715" s="16"/>
      <c r="D715" s="16"/>
      <c r="E715" s="16"/>
      <c r="F715" s="16"/>
      <c r="G715" s="58"/>
      <c r="H715" s="16"/>
      <c r="I715" s="16"/>
      <c r="J715" s="16"/>
      <c r="K715" s="58"/>
      <c r="L715" s="16"/>
      <c r="M715" s="16"/>
      <c r="N715" s="58"/>
      <c r="O715" s="16"/>
      <c r="P715" s="40"/>
      <c r="Q715" s="68"/>
      <c r="R715" s="40"/>
      <c r="S715" s="40"/>
      <c r="T715" s="11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</row>
    <row r="716" spans="1:39" ht="12">
      <c r="A716" s="16"/>
      <c r="B716" s="16"/>
      <c r="C716" s="16"/>
      <c r="D716" s="16"/>
      <c r="E716" s="16"/>
      <c r="F716" s="16"/>
      <c r="G716" s="58"/>
      <c r="H716" s="16"/>
      <c r="I716" s="16"/>
      <c r="J716" s="16"/>
      <c r="K716" s="58"/>
      <c r="L716" s="16"/>
      <c r="M716" s="16"/>
      <c r="N716" s="58"/>
      <c r="O716" s="16"/>
      <c r="P716" s="40"/>
      <c r="Q716" s="68"/>
      <c r="R716" s="40"/>
      <c r="S716" s="40"/>
      <c r="T716" s="11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</row>
    <row r="717" spans="1:39" ht="12">
      <c r="A717" s="16"/>
      <c r="B717" s="16"/>
      <c r="C717" s="16"/>
      <c r="D717" s="16"/>
      <c r="E717" s="16"/>
      <c r="F717" s="16"/>
      <c r="G717" s="58"/>
      <c r="H717" s="16"/>
      <c r="I717" s="16"/>
      <c r="J717" s="16"/>
      <c r="K717" s="58"/>
      <c r="L717" s="16"/>
      <c r="M717" s="16"/>
      <c r="N717" s="58"/>
      <c r="O717" s="16"/>
      <c r="P717" s="40"/>
      <c r="Q717" s="68"/>
      <c r="R717" s="40"/>
      <c r="S717" s="40"/>
      <c r="T717" s="11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</row>
    <row r="718" spans="1:39" ht="12">
      <c r="A718" s="16"/>
      <c r="B718" s="16"/>
      <c r="C718" s="16"/>
      <c r="D718" s="16"/>
      <c r="E718" s="16"/>
      <c r="F718" s="16"/>
      <c r="G718" s="58"/>
      <c r="H718" s="16"/>
      <c r="I718" s="16"/>
      <c r="J718" s="16"/>
      <c r="K718" s="58"/>
      <c r="L718" s="16"/>
      <c r="M718" s="16"/>
      <c r="N718" s="58"/>
      <c r="O718" s="16"/>
      <c r="P718" s="40"/>
      <c r="Q718" s="68"/>
      <c r="R718" s="40"/>
      <c r="S718" s="40"/>
      <c r="T718" s="11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</row>
    <row r="719" spans="1:39" ht="12">
      <c r="A719" s="16"/>
      <c r="B719" s="16"/>
      <c r="C719" s="16"/>
      <c r="D719" s="16"/>
      <c r="E719" s="16"/>
      <c r="F719" s="16"/>
      <c r="G719" s="58"/>
      <c r="H719" s="16"/>
      <c r="I719" s="16"/>
      <c r="J719" s="16"/>
      <c r="K719" s="58"/>
      <c r="L719" s="16"/>
      <c r="M719" s="16"/>
      <c r="N719" s="58"/>
      <c r="O719" s="16"/>
      <c r="P719" s="40"/>
      <c r="Q719" s="68"/>
      <c r="R719" s="40"/>
      <c r="S719" s="40"/>
      <c r="T719" s="11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</row>
    <row r="720" spans="1:39" ht="12">
      <c r="A720" s="16"/>
      <c r="B720" s="16"/>
      <c r="C720" s="16"/>
      <c r="D720" s="16"/>
      <c r="E720" s="16"/>
      <c r="F720" s="16"/>
      <c r="G720" s="58"/>
      <c r="H720" s="16"/>
      <c r="I720" s="16"/>
      <c r="J720" s="16"/>
      <c r="K720" s="58"/>
      <c r="L720" s="16"/>
      <c r="M720" s="16"/>
      <c r="N720" s="58"/>
      <c r="O720" s="16"/>
      <c r="P720" s="40"/>
      <c r="Q720" s="68"/>
      <c r="R720" s="40"/>
      <c r="S720" s="40"/>
      <c r="T720" s="11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</row>
    <row r="721" spans="1:39" ht="12">
      <c r="A721" s="16"/>
      <c r="B721" s="16"/>
      <c r="C721" s="16"/>
      <c r="D721" s="16"/>
      <c r="E721" s="16"/>
      <c r="F721" s="16"/>
      <c r="G721" s="58"/>
      <c r="H721" s="16"/>
      <c r="I721" s="16"/>
      <c r="J721" s="16"/>
      <c r="K721" s="58"/>
      <c r="L721" s="16"/>
      <c r="M721" s="16"/>
      <c r="N721" s="58"/>
      <c r="O721" s="16"/>
      <c r="P721" s="40"/>
      <c r="Q721" s="68"/>
      <c r="R721" s="40"/>
      <c r="S721" s="40"/>
      <c r="T721" s="11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</row>
    <row r="722" spans="1:39" ht="12">
      <c r="A722" s="16"/>
      <c r="B722" s="16"/>
      <c r="C722" s="16"/>
      <c r="D722" s="16"/>
      <c r="E722" s="16"/>
      <c r="F722" s="16"/>
      <c r="G722" s="58"/>
      <c r="H722" s="16"/>
      <c r="I722" s="16"/>
      <c r="J722" s="16"/>
      <c r="K722" s="58"/>
      <c r="L722" s="16"/>
      <c r="M722" s="16"/>
      <c r="N722" s="58"/>
      <c r="O722" s="16"/>
      <c r="P722" s="40"/>
      <c r="Q722" s="68"/>
      <c r="R722" s="40"/>
      <c r="S722" s="40"/>
      <c r="T722" s="11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</row>
    <row r="723" spans="1:39" ht="12">
      <c r="A723" s="16"/>
      <c r="B723" s="16"/>
      <c r="C723" s="16"/>
      <c r="D723" s="16"/>
      <c r="E723" s="16"/>
      <c r="F723" s="16"/>
      <c r="G723" s="58"/>
      <c r="H723" s="16"/>
      <c r="I723" s="16"/>
      <c r="J723" s="16"/>
      <c r="K723" s="58"/>
      <c r="L723" s="16"/>
      <c r="M723" s="16"/>
      <c r="N723" s="58"/>
      <c r="O723" s="16"/>
      <c r="P723" s="40"/>
      <c r="Q723" s="68"/>
      <c r="R723" s="40"/>
      <c r="S723" s="40"/>
      <c r="T723" s="11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</row>
    <row r="724" spans="1:39" ht="12">
      <c r="A724" s="16"/>
      <c r="B724" s="16"/>
      <c r="C724" s="16"/>
      <c r="D724" s="16"/>
      <c r="E724" s="16"/>
      <c r="F724" s="16"/>
      <c r="G724" s="58"/>
      <c r="H724" s="16"/>
      <c r="I724" s="16"/>
      <c r="J724" s="16"/>
      <c r="K724" s="58"/>
      <c r="L724" s="16"/>
      <c r="M724" s="16"/>
      <c r="N724" s="58"/>
      <c r="O724" s="16"/>
      <c r="P724" s="40"/>
      <c r="Q724" s="68"/>
      <c r="R724" s="40"/>
      <c r="S724" s="40"/>
      <c r="T724" s="11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</row>
    <row r="725" spans="1:39" ht="12">
      <c r="A725" s="16"/>
      <c r="B725" s="16"/>
      <c r="C725" s="16"/>
      <c r="D725" s="16"/>
      <c r="E725" s="16"/>
      <c r="F725" s="16"/>
      <c r="G725" s="58"/>
      <c r="H725" s="16"/>
      <c r="I725" s="16"/>
      <c r="J725" s="16"/>
      <c r="K725" s="58"/>
      <c r="L725" s="16"/>
      <c r="M725" s="16"/>
      <c r="N725" s="58"/>
      <c r="O725" s="16"/>
      <c r="P725" s="40"/>
      <c r="Q725" s="68"/>
      <c r="R725" s="40"/>
      <c r="S725" s="40"/>
      <c r="T725" s="11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</row>
    <row r="726" spans="1:39" ht="12">
      <c r="A726" s="16"/>
      <c r="B726" s="16"/>
      <c r="C726" s="16"/>
      <c r="D726" s="16"/>
      <c r="E726" s="16"/>
      <c r="F726" s="16"/>
      <c r="G726" s="58"/>
      <c r="H726" s="16"/>
      <c r="I726" s="16"/>
      <c r="J726" s="16"/>
      <c r="K726" s="58"/>
      <c r="L726" s="16"/>
      <c r="M726" s="16"/>
      <c r="N726" s="58"/>
      <c r="O726" s="16"/>
      <c r="P726" s="40"/>
      <c r="Q726" s="68"/>
      <c r="R726" s="40"/>
      <c r="S726" s="40"/>
      <c r="T726" s="11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</row>
    <row r="727" spans="1:39" ht="12">
      <c r="A727" s="16"/>
      <c r="B727" s="16"/>
      <c r="C727" s="16"/>
      <c r="D727" s="16"/>
      <c r="E727" s="16"/>
      <c r="F727" s="16"/>
      <c r="G727" s="58"/>
      <c r="H727" s="16"/>
      <c r="I727" s="16"/>
      <c r="J727" s="16"/>
      <c r="K727" s="58"/>
      <c r="L727" s="16"/>
      <c r="M727" s="16"/>
      <c r="N727" s="58"/>
      <c r="O727" s="16"/>
      <c r="P727" s="40"/>
      <c r="Q727" s="68"/>
      <c r="R727" s="40"/>
      <c r="S727" s="40"/>
      <c r="T727" s="11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</row>
    <row r="728" spans="1:39" ht="12">
      <c r="A728" s="16"/>
      <c r="B728" s="16"/>
      <c r="C728" s="16"/>
      <c r="D728" s="16"/>
      <c r="E728" s="16"/>
      <c r="F728" s="16"/>
      <c r="G728" s="58"/>
      <c r="H728" s="16"/>
      <c r="I728" s="16"/>
      <c r="J728" s="16"/>
      <c r="K728" s="58"/>
      <c r="L728" s="16"/>
      <c r="M728" s="16"/>
      <c r="N728" s="58"/>
      <c r="O728" s="16"/>
      <c r="P728" s="40"/>
      <c r="Q728" s="68"/>
      <c r="R728" s="40"/>
      <c r="S728" s="40"/>
      <c r="T728" s="11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</row>
    <row r="729" spans="1:39" ht="12">
      <c r="A729" s="16"/>
      <c r="B729" s="16"/>
      <c r="C729" s="16"/>
      <c r="D729" s="16"/>
      <c r="E729" s="16"/>
      <c r="F729" s="16"/>
      <c r="G729" s="58"/>
      <c r="H729" s="16"/>
      <c r="I729" s="16"/>
      <c r="J729" s="16"/>
      <c r="K729" s="58"/>
      <c r="L729" s="16"/>
      <c r="M729" s="16"/>
      <c r="N729" s="58"/>
      <c r="O729" s="16"/>
      <c r="P729" s="40"/>
      <c r="Q729" s="68"/>
      <c r="R729" s="40"/>
      <c r="S729" s="40"/>
      <c r="T729" s="11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</row>
    <row r="730" spans="1:39" ht="12">
      <c r="A730" s="16"/>
      <c r="B730" s="16"/>
      <c r="C730" s="16"/>
      <c r="D730" s="16"/>
      <c r="E730" s="16"/>
      <c r="F730" s="16"/>
      <c r="G730" s="58"/>
      <c r="H730" s="16"/>
      <c r="I730" s="16"/>
      <c r="J730" s="16"/>
      <c r="K730" s="58"/>
      <c r="L730" s="16"/>
      <c r="M730" s="16"/>
      <c r="N730" s="58"/>
      <c r="O730" s="16"/>
      <c r="P730" s="40"/>
      <c r="Q730" s="68"/>
      <c r="R730" s="40"/>
      <c r="S730" s="40"/>
      <c r="T730" s="11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</row>
    <row r="731" spans="1:39" ht="12">
      <c r="A731" s="16"/>
      <c r="B731" s="16"/>
      <c r="C731" s="16"/>
      <c r="D731" s="16"/>
      <c r="E731" s="16"/>
      <c r="F731" s="16"/>
      <c r="G731" s="58"/>
      <c r="H731" s="16"/>
      <c r="I731" s="16"/>
      <c r="J731" s="16"/>
      <c r="K731" s="58"/>
      <c r="L731" s="16"/>
      <c r="M731" s="16"/>
      <c r="N731" s="58"/>
      <c r="O731" s="16"/>
      <c r="P731" s="40"/>
      <c r="Q731" s="68"/>
      <c r="R731" s="40"/>
      <c r="S731" s="40"/>
      <c r="T731" s="11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</row>
    <row r="732" spans="1:39" ht="12">
      <c r="A732" s="16"/>
      <c r="B732" s="16"/>
      <c r="C732" s="16"/>
      <c r="D732" s="16"/>
      <c r="E732" s="16"/>
      <c r="F732" s="16"/>
      <c r="G732" s="58"/>
      <c r="H732" s="16"/>
      <c r="I732" s="16"/>
      <c r="J732" s="16"/>
      <c r="K732" s="58"/>
      <c r="L732" s="16"/>
      <c r="M732" s="16"/>
      <c r="N732" s="58"/>
      <c r="O732" s="16"/>
      <c r="P732" s="40"/>
      <c r="Q732" s="68"/>
      <c r="R732" s="40"/>
      <c r="S732" s="40"/>
      <c r="T732" s="11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</row>
    <row r="733" spans="1:39" ht="12">
      <c r="A733" s="16"/>
      <c r="B733" s="16"/>
      <c r="C733" s="16"/>
      <c r="D733" s="16"/>
      <c r="E733" s="16"/>
      <c r="F733" s="16"/>
      <c r="G733" s="58"/>
      <c r="H733" s="16"/>
      <c r="I733" s="16"/>
      <c r="J733" s="16"/>
      <c r="K733" s="58"/>
      <c r="L733" s="16"/>
      <c r="M733" s="16"/>
      <c r="N733" s="58"/>
      <c r="O733" s="16"/>
      <c r="P733" s="40"/>
      <c r="Q733" s="68"/>
      <c r="R733" s="40"/>
      <c r="S733" s="40"/>
      <c r="T733" s="11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</row>
    <row r="734" spans="1:39" ht="12">
      <c r="A734" s="16"/>
      <c r="B734" s="16"/>
      <c r="C734" s="16"/>
      <c r="D734" s="16"/>
      <c r="E734" s="16"/>
      <c r="F734" s="16"/>
      <c r="G734" s="58"/>
      <c r="H734" s="16"/>
      <c r="I734" s="16"/>
      <c r="J734" s="16"/>
      <c r="K734" s="58"/>
      <c r="L734" s="16"/>
      <c r="M734" s="16"/>
      <c r="N734" s="58"/>
      <c r="O734" s="16"/>
      <c r="P734" s="40"/>
      <c r="Q734" s="68"/>
      <c r="R734" s="40"/>
      <c r="S734" s="40"/>
      <c r="T734" s="11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</row>
    <row r="735" spans="1:39" ht="12">
      <c r="A735" s="16"/>
      <c r="B735" s="16"/>
      <c r="C735" s="16"/>
      <c r="D735" s="16"/>
      <c r="E735" s="16"/>
      <c r="F735" s="16"/>
      <c r="G735" s="58"/>
      <c r="H735" s="16"/>
      <c r="I735" s="16"/>
      <c r="J735" s="16"/>
      <c r="K735" s="58"/>
      <c r="L735" s="16"/>
      <c r="M735" s="16"/>
      <c r="N735" s="58"/>
      <c r="O735" s="16"/>
      <c r="P735" s="40"/>
      <c r="Q735" s="68"/>
      <c r="R735" s="40"/>
      <c r="S735" s="40"/>
      <c r="T735" s="11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</row>
    <row r="736" spans="1:39" ht="12">
      <c r="A736" s="16"/>
      <c r="B736" s="16"/>
      <c r="C736" s="16"/>
      <c r="D736" s="16"/>
      <c r="E736" s="16"/>
      <c r="F736" s="16"/>
      <c r="G736" s="58"/>
      <c r="H736" s="16"/>
      <c r="I736" s="16"/>
      <c r="J736" s="16"/>
      <c r="K736" s="58"/>
      <c r="L736" s="16"/>
      <c r="M736" s="16"/>
      <c r="N736" s="58"/>
      <c r="O736" s="16"/>
      <c r="P736" s="40"/>
      <c r="Q736" s="68"/>
      <c r="R736" s="40"/>
      <c r="S736" s="40"/>
      <c r="T736" s="11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</row>
    <row r="737" spans="1:39" ht="12">
      <c r="A737" s="16"/>
      <c r="B737" s="16"/>
      <c r="C737" s="16"/>
      <c r="D737" s="16"/>
      <c r="E737" s="16"/>
      <c r="F737" s="16"/>
      <c r="G737" s="58"/>
      <c r="H737" s="16"/>
      <c r="I737" s="16"/>
      <c r="J737" s="16"/>
      <c r="K737" s="58"/>
      <c r="L737" s="16"/>
      <c r="M737" s="16"/>
      <c r="N737" s="58"/>
      <c r="O737" s="16"/>
      <c r="P737" s="40"/>
      <c r="Q737" s="68"/>
      <c r="R737" s="40"/>
      <c r="S737" s="40"/>
      <c r="T737" s="11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</row>
    <row r="738" spans="1:39" ht="12">
      <c r="A738" s="16"/>
      <c r="B738" s="16"/>
      <c r="C738" s="16"/>
      <c r="D738" s="16"/>
      <c r="E738" s="16"/>
      <c r="F738" s="16"/>
      <c r="G738" s="58"/>
      <c r="H738" s="16"/>
      <c r="I738" s="16"/>
      <c r="J738" s="16"/>
      <c r="K738" s="58"/>
      <c r="L738" s="16"/>
      <c r="M738" s="16"/>
      <c r="N738" s="58"/>
      <c r="O738" s="16"/>
      <c r="P738" s="40"/>
      <c r="Q738" s="68"/>
      <c r="R738" s="40"/>
      <c r="S738" s="40"/>
      <c r="T738" s="11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</row>
    <row r="739" spans="1:39" ht="12">
      <c r="A739" s="16"/>
      <c r="B739" s="16"/>
      <c r="C739" s="16"/>
      <c r="D739" s="16"/>
      <c r="E739" s="16"/>
      <c r="F739" s="16"/>
      <c r="G739" s="58"/>
      <c r="H739" s="16"/>
      <c r="I739" s="16"/>
      <c r="J739" s="16"/>
      <c r="K739" s="58"/>
      <c r="L739" s="16"/>
      <c r="M739" s="16"/>
      <c r="N739" s="58"/>
      <c r="O739" s="16"/>
      <c r="P739" s="40"/>
      <c r="Q739" s="68"/>
      <c r="R739" s="40"/>
      <c r="S739" s="40"/>
      <c r="T739" s="11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</row>
    <row r="740" spans="1:39" ht="12">
      <c r="A740" s="16"/>
      <c r="B740" s="16"/>
      <c r="C740" s="16"/>
      <c r="D740" s="16"/>
      <c r="E740" s="16"/>
      <c r="F740" s="16"/>
      <c r="G740" s="58"/>
      <c r="H740" s="16"/>
      <c r="I740" s="16"/>
      <c r="J740" s="16"/>
      <c r="K740" s="58"/>
      <c r="L740" s="16"/>
      <c r="M740" s="16"/>
      <c r="N740" s="58"/>
      <c r="O740" s="16"/>
      <c r="P740" s="40"/>
      <c r="Q740" s="68"/>
      <c r="R740" s="40"/>
      <c r="S740" s="40"/>
      <c r="T740" s="11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</row>
    <row r="741" spans="1:39" ht="12">
      <c r="A741" s="16"/>
      <c r="B741" s="16"/>
      <c r="C741" s="16"/>
      <c r="D741" s="16"/>
      <c r="E741" s="16"/>
      <c r="F741" s="16"/>
      <c r="G741" s="58"/>
      <c r="H741" s="16"/>
      <c r="I741" s="16"/>
      <c r="J741" s="16"/>
      <c r="K741" s="58"/>
      <c r="L741" s="16"/>
      <c r="M741" s="16"/>
      <c r="N741" s="58"/>
      <c r="O741" s="16"/>
      <c r="P741" s="40"/>
      <c r="Q741" s="68"/>
      <c r="R741" s="40"/>
      <c r="S741" s="40"/>
      <c r="T741" s="11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</row>
    <row r="742" spans="1:39" ht="12">
      <c r="A742" s="16"/>
      <c r="B742" s="16"/>
      <c r="C742" s="16"/>
      <c r="D742" s="16"/>
      <c r="E742" s="16"/>
      <c r="F742" s="16"/>
      <c r="G742" s="58"/>
      <c r="H742" s="16"/>
      <c r="I742" s="16"/>
      <c r="J742" s="16"/>
      <c r="K742" s="58"/>
      <c r="L742" s="16"/>
      <c r="M742" s="16"/>
      <c r="N742" s="58"/>
      <c r="O742" s="16"/>
      <c r="P742" s="40"/>
      <c r="Q742" s="68"/>
      <c r="R742" s="40"/>
      <c r="S742" s="40"/>
      <c r="T742" s="11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</row>
    <row r="743" spans="1:39" ht="12">
      <c r="A743" s="16"/>
      <c r="B743" s="16"/>
      <c r="C743" s="16"/>
      <c r="D743" s="16"/>
      <c r="E743" s="16"/>
      <c r="F743" s="16"/>
      <c r="G743" s="58"/>
      <c r="H743" s="16"/>
      <c r="I743" s="16"/>
      <c r="J743" s="16"/>
      <c r="K743" s="58"/>
      <c r="L743" s="16"/>
      <c r="M743" s="16"/>
      <c r="N743" s="58"/>
      <c r="O743" s="16"/>
      <c r="P743" s="40"/>
      <c r="Q743" s="68"/>
      <c r="R743" s="40"/>
      <c r="S743" s="40"/>
      <c r="T743" s="11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</row>
    <row r="744" spans="1:39" ht="12">
      <c r="A744" s="16"/>
      <c r="B744" s="16"/>
      <c r="C744" s="16"/>
      <c r="D744" s="16"/>
      <c r="E744" s="16"/>
      <c r="F744" s="16"/>
      <c r="G744" s="58"/>
      <c r="H744" s="16"/>
      <c r="I744" s="16"/>
      <c r="J744" s="16"/>
      <c r="K744" s="58"/>
      <c r="L744" s="16"/>
      <c r="M744" s="16"/>
      <c r="N744" s="58"/>
      <c r="O744" s="16"/>
      <c r="P744" s="40"/>
      <c r="Q744" s="68"/>
      <c r="R744" s="40"/>
      <c r="S744" s="40"/>
      <c r="T744" s="11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</row>
    <row r="745" spans="1:39" ht="12">
      <c r="A745" s="16"/>
      <c r="B745" s="16"/>
      <c r="C745" s="16"/>
      <c r="D745" s="16"/>
      <c r="E745" s="16"/>
      <c r="F745" s="16"/>
      <c r="G745" s="58"/>
      <c r="H745" s="16"/>
      <c r="I745" s="16"/>
      <c r="J745" s="16"/>
      <c r="K745" s="58"/>
      <c r="L745" s="16"/>
      <c r="M745" s="16"/>
      <c r="N745" s="58"/>
      <c r="O745" s="16"/>
      <c r="P745" s="40"/>
      <c r="Q745" s="68"/>
      <c r="R745" s="40"/>
      <c r="S745" s="40"/>
      <c r="T745" s="11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</row>
    <row r="746" spans="1:39" ht="12">
      <c r="A746" s="16"/>
      <c r="B746" s="16"/>
      <c r="C746" s="16"/>
      <c r="D746" s="16"/>
      <c r="E746" s="16"/>
      <c r="F746" s="16"/>
      <c r="G746" s="58"/>
      <c r="H746" s="16"/>
      <c r="I746" s="16"/>
      <c r="J746" s="16"/>
      <c r="K746" s="58"/>
      <c r="L746" s="16"/>
      <c r="M746" s="16"/>
      <c r="N746" s="58"/>
      <c r="O746" s="16"/>
      <c r="P746" s="40"/>
      <c r="Q746" s="68"/>
      <c r="R746" s="40"/>
      <c r="S746" s="40"/>
      <c r="T746" s="11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</row>
    <row r="747" spans="1:39" ht="12">
      <c r="A747" s="16"/>
      <c r="B747" s="16"/>
      <c r="C747" s="16"/>
      <c r="D747" s="16"/>
      <c r="E747" s="16"/>
      <c r="F747" s="16"/>
      <c r="G747" s="58"/>
      <c r="H747" s="16"/>
      <c r="I747" s="16"/>
      <c r="J747" s="16"/>
      <c r="K747" s="58"/>
      <c r="L747" s="16"/>
      <c r="M747" s="16"/>
      <c r="N747" s="58"/>
      <c r="O747" s="16"/>
      <c r="P747" s="40"/>
      <c r="Q747" s="68"/>
      <c r="R747" s="40"/>
      <c r="S747" s="40"/>
      <c r="T747" s="11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</row>
    <row r="748" spans="1:39" ht="12">
      <c r="A748" s="16"/>
      <c r="B748" s="16"/>
      <c r="C748" s="16"/>
      <c r="D748" s="16"/>
      <c r="E748" s="16"/>
      <c r="F748" s="16"/>
      <c r="G748" s="58"/>
      <c r="H748" s="16"/>
      <c r="I748" s="16"/>
      <c r="J748" s="16"/>
      <c r="K748" s="58"/>
      <c r="L748" s="16"/>
      <c r="M748" s="16"/>
      <c r="N748" s="58"/>
      <c r="O748" s="16"/>
      <c r="P748" s="40"/>
      <c r="Q748" s="68"/>
      <c r="R748" s="40"/>
      <c r="S748" s="40"/>
      <c r="T748" s="11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</row>
    <row r="749" spans="1:39" ht="12">
      <c r="A749" s="16"/>
      <c r="B749" s="16"/>
      <c r="C749" s="16"/>
      <c r="D749" s="16"/>
      <c r="E749" s="16"/>
      <c r="F749" s="16"/>
      <c r="G749" s="58"/>
      <c r="H749" s="16"/>
      <c r="I749" s="16"/>
      <c r="J749" s="16"/>
      <c r="K749" s="58"/>
      <c r="L749" s="16"/>
      <c r="M749" s="16"/>
      <c r="N749" s="58"/>
      <c r="O749" s="16"/>
      <c r="P749" s="40"/>
      <c r="Q749" s="68"/>
      <c r="R749" s="40"/>
      <c r="S749" s="40"/>
      <c r="T749" s="11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</row>
    <row r="750" spans="1:39" ht="12">
      <c r="A750" s="16"/>
      <c r="B750" s="16"/>
      <c r="C750" s="16"/>
      <c r="D750" s="16"/>
      <c r="E750" s="16"/>
      <c r="F750" s="16"/>
      <c r="G750" s="58"/>
      <c r="H750" s="16"/>
      <c r="I750" s="16"/>
      <c r="J750" s="16"/>
      <c r="K750" s="58"/>
      <c r="L750" s="16"/>
      <c r="M750" s="16"/>
      <c r="N750" s="58"/>
      <c r="O750" s="16"/>
      <c r="P750" s="40"/>
      <c r="Q750" s="68"/>
      <c r="R750" s="40"/>
      <c r="S750" s="40"/>
      <c r="T750" s="11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</row>
    <row r="751" spans="1:39" ht="12">
      <c r="A751" s="16"/>
      <c r="B751" s="16"/>
      <c r="C751" s="16"/>
      <c r="D751" s="16"/>
      <c r="E751" s="16"/>
      <c r="F751" s="16"/>
      <c r="G751" s="58"/>
      <c r="H751" s="16"/>
      <c r="I751" s="16"/>
      <c r="J751" s="16"/>
      <c r="K751" s="58"/>
      <c r="L751" s="16"/>
      <c r="M751" s="16"/>
      <c r="N751" s="58"/>
      <c r="O751" s="16"/>
      <c r="P751" s="40"/>
      <c r="Q751" s="68"/>
      <c r="R751" s="40"/>
      <c r="S751" s="40"/>
      <c r="T751" s="11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</row>
    <row r="752" spans="1:39" ht="12">
      <c r="A752" s="16"/>
      <c r="B752" s="16"/>
      <c r="C752" s="16"/>
      <c r="D752" s="16"/>
      <c r="E752" s="16"/>
      <c r="F752" s="16"/>
      <c r="G752" s="58"/>
      <c r="H752" s="16"/>
      <c r="I752" s="16"/>
      <c r="J752" s="16"/>
      <c r="K752" s="58"/>
      <c r="L752" s="16"/>
      <c r="M752" s="16"/>
      <c r="N752" s="58"/>
      <c r="O752" s="16"/>
      <c r="P752" s="40"/>
      <c r="Q752" s="68"/>
      <c r="R752" s="40"/>
      <c r="S752" s="40"/>
      <c r="T752" s="11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</row>
    <row r="753" spans="1:39" ht="12">
      <c r="A753" s="16"/>
      <c r="B753" s="16"/>
      <c r="C753" s="16"/>
      <c r="D753" s="16"/>
      <c r="E753" s="16"/>
      <c r="F753" s="16"/>
      <c r="G753" s="58"/>
      <c r="H753" s="16"/>
      <c r="I753" s="16"/>
      <c r="J753" s="16"/>
      <c r="K753" s="58"/>
      <c r="L753" s="16"/>
      <c r="M753" s="16"/>
      <c r="N753" s="58"/>
      <c r="O753" s="16"/>
      <c r="P753" s="40"/>
      <c r="Q753" s="68"/>
      <c r="R753" s="40"/>
      <c r="S753" s="40"/>
      <c r="T753" s="11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</row>
    <row r="754" spans="1:39" ht="12">
      <c r="A754" s="16"/>
      <c r="B754" s="16"/>
      <c r="C754" s="16"/>
      <c r="D754" s="16"/>
      <c r="E754" s="16"/>
      <c r="F754" s="16"/>
      <c r="G754" s="58"/>
      <c r="H754" s="16"/>
      <c r="I754" s="16"/>
      <c r="J754" s="16"/>
      <c r="K754" s="58"/>
      <c r="L754" s="16"/>
      <c r="M754" s="16"/>
      <c r="N754" s="58"/>
      <c r="O754" s="16"/>
      <c r="P754" s="40"/>
      <c r="Q754" s="68"/>
      <c r="R754" s="40"/>
      <c r="S754" s="40"/>
      <c r="T754" s="11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</row>
    <row r="755" spans="1:39" ht="12">
      <c r="A755" s="16"/>
      <c r="B755" s="16"/>
      <c r="C755" s="16"/>
      <c r="D755" s="16"/>
      <c r="E755" s="16"/>
      <c r="F755" s="16"/>
      <c r="G755" s="58"/>
      <c r="H755" s="16"/>
      <c r="I755" s="16"/>
      <c r="J755" s="16"/>
      <c r="K755" s="58"/>
      <c r="L755" s="16"/>
      <c r="M755" s="16"/>
      <c r="N755" s="58"/>
      <c r="O755" s="16"/>
      <c r="P755" s="40"/>
      <c r="Q755" s="68"/>
      <c r="R755" s="40"/>
      <c r="S755" s="40"/>
      <c r="T755" s="11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</row>
    <row r="756" spans="1:39" ht="12">
      <c r="A756" s="16"/>
      <c r="B756" s="16"/>
      <c r="C756" s="16"/>
      <c r="D756" s="16"/>
      <c r="E756" s="16"/>
      <c r="F756" s="16"/>
      <c r="G756" s="58"/>
      <c r="H756" s="16"/>
      <c r="I756" s="16"/>
      <c r="J756" s="16"/>
      <c r="K756" s="58"/>
      <c r="L756" s="16"/>
      <c r="M756" s="16"/>
      <c r="N756" s="58"/>
      <c r="O756" s="16"/>
      <c r="P756" s="40"/>
      <c r="Q756" s="68"/>
      <c r="R756" s="40"/>
      <c r="S756" s="40"/>
      <c r="T756" s="11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</row>
    <row r="757" spans="1:39" ht="12">
      <c r="A757" s="16"/>
      <c r="B757" s="16"/>
      <c r="C757" s="16"/>
      <c r="D757" s="16"/>
      <c r="E757" s="16"/>
      <c r="F757" s="16"/>
      <c r="G757" s="58"/>
      <c r="H757" s="16"/>
      <c r="I757" s="16"/>
      <c r="J757" s="16"/>
      <c r="K757" s="58"/>
      <c r="L757" s="16"/>
      <c r="M757" s="16"/>
      <c r="N757" s="58"/>
      <c r="O757" s="16"/>
      <c r="P757" s="40"/>
      <c r="Q757" s="68"/>
      <c r="R757" s="40"/>
      <c r="S757" s="40"/>
      <c r="T757" s="11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</row>
    <row r="758" spans="1:39" ht="12">
      <c r="A758" s="16"/>
      <c r="B758" s="16"/>
      <c r="C758" s="16"/>
      <c r="D758" s="16"/>
      <c r="E758" s="16"/>
      <c r="F758" s="16"/>
      <c r="G758" s="58"/>
      <c r="H758" s="16"/>
      <c r="I758" s="16"/>
      <c r="J758" s="16"/>
      <c r="K758" s="58"/>
      <c r="L758" s="16"/>
      <c r="M758" s="16"/>
      <c r="N758" s="58"/>
      <c r="O758" s="16"/>
      <c r="P758" s="40"/>
      <c r="Q758" s="68"/>
      <c r="R758" s="40"/>
      <c r="S758" s="40"/>
      <c r="T758" s="11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</row>
    <row r="759" spans="1:39" ht="12">
      <c r="A759" s="16"/>
      <c r="B759" s="16"/>
      <c r="C759" s="16"/>
      <c r="D759" s="16"/>
      <c r="E759" s="16"/>
      <c r="F759" s="16"/>
      <c r="G759" s="58"/>
      <c r="H759" s="16"/>
      <c r="I759" s="16"/>
      <c r="J759" s="16"/>
      <c r="K759" s="58"/>
      <c r="L759" s="16"/>
      <c r="M759" s="16"/>
      <c r="N759" s="58"/>
      <c r="O759" s="16"/>
      <c r="P759" s="40"/>
      <c r="Q759" s="68"/>
      <c r="R759" s="40"/>
      <c r="S759" s="40"/>
      <c r="T759" s="11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</row>
    <row r="760" spans="1:39" ht="12">
      <c r="A760" s="16"/>
      <c r="B760" s="16"/>
      <c r="C760" s="16"/>
      <c r="D760" s="16"/>
      <c r="E760" s="16"/>
      <c r="F760" s="16"/>
      <c r="G760" s="58"/>
      <c r="H760" s="16"/>
      <c r="I760" s="16"/>
      <c r="J760" s="16"/>
      <c r="K760" s="58"/>
      <c r="L760" s="16"/>
      <c r="M760" s="16"/>
      <c r="N760" s="58"/>
      <c r="O760" s="16"/>
      <c r="P760" s="40"/>
      <c r="Q760" s="68"/>
      <c r="R760" s="40"/>
      <c r="S760" s="40"/>
      <c r="T760" s="11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</row>
    <row r="761" spans="1:39" ht="12">
      <c r="A761" s="16"/>
      <c r="B761" s="16"/>
      <c r="C761" s="16"/>
      <c r="D761" s="16"/>
      <c r="E761" s="16"/>
      <c r="F761" s="16"/>
      <c r="G761" s="58"/>
      <c r="H761" s="16"/>
      <c r="I761" s="16"/>
      <c r="J761" s="16"/>
      <c r="K761" s="58"/>
      <c r="L761" s="16"/>
      <c r="M761" s="16"/>
      <c r="N761" s="58"/>
      <c r="O761" s="16"/>
      <c r="P761" s="40"/>
      <c r="Q761" s="68"/>
      <c r="R761" s="40"/>
      <c r="S761" s="40"/>
      <c r="T761" s="11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</row>
    <row r="762" spans="1:39" ht="12">
      <c r="A762" s="16"/>
      <c r="B762" s="16"/>
      <c r="C762" s="16"/>
      <c r="D762" s="16"/>
      <c r="E762" s="16"/>
      <c r="F762" s="16"/>
      <c r="G762" s="58"/>
      <c r="H762" s="16"/>
      <c r="I762" s="16"/>
      <c r="J762" s="16"/>
      <c r="K762" s="58"/>
      <c r="L762" s="16"/>
      <c r="M762" s="16"/>
      <c r="N762" s="58"/>
      <c r="O762" s="16"/>
      <c r="P762" s="40"/>
      <c r="Q762" s="68"/>
      <c r="R762" s="40"/>
      <c r="S762" s="40"/>
      <c r="T762" s="11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</row>
    <row r="763" spans="1:39" ht="12">
      <c r="A763" s="16"/>
      <c r="B763" s="16"/>
      <c r="C763" s="16"/>
      <c r="D763" s="16"/>
      <c r="E763" s="16"/>
      <c r="F763" s="16"/>
      <c r="G763" s="58"/>
      <c r="H763" s="16"/>
      <c r="I763" s="16"/>
      <c r="J763" s="16"/>
      <c r="K763" s="58"/>
      <c r="L763" s="16"/>
      <c r="M763" s="16"/>
      <c r="N763" s="58"/>
      <c r="O763" s="16"/>
      <c r="P763" s="40"/>
      <c r="Q763" s="68"/>
      <c r="R763" s="40"/>
      <c r="S763" s="40"/>
      <c r="T763" s="11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</row>
    <row r="764" spans="1:39" ht="12">
      <c r="A764" s="16"/>
      <c r="B764" s="16"/>
      <c r="C764" s="16"/>
      <c r="D764" s="16"/>
      <c r="E764" s="16"/>
      <c r="F764" s="16"/>
      <c r="G764" s="58"/>
      <c r="H764" s="16"/>
      <c r="I764" s="16"/>
      <c r="J764" s="16"/>
      <c r="K764" s="58"/>
      <c r="L764" s="16"/>
      <c r="M764" s="16"/>
      <c r="N764" s="58"/>
      <c r="O764" s="16"/>
      <c r="P764" s="40"/>
      <c r="Q764" s="68"/>
      <c r="R764" s="40"/>
      <c r="S764" s="40"/>
      <c r="T764" s="11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</row>
    <row r="765" spans="1:39" ht="12">
      <c r="A765" s="16"/>
      <c r="B765" s="16"/>
      <c r="C765" s="16"/>
      <c r="D765" s="16"/>
      <c r="E765" s="16"/>
      <c r="F765" s="16"/>
      <c r="G765" s="58"/>
      <c r="H765" s="16"/>
      <c r="I765" s="16"/>
      <c r="J765" s="16"/>
      <c r="K765" s="58"/>
      <c r="L765" s="16"/>
      <c r="M765" s="16"/>
      <c r="N765" s="58"/>
      <c r="O765" s="16"/>
      <c r="P765" s="40"/>
      <c r="Q765" s="68"/>
      <c r="R765" s="40"/>
      <c r="S765" s="40"/>
      <c r="T765" s="11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</row>
    <row r="766" spans="1:39" ht="12">
      <c r="A766" s="16"/>
      <c r="B766" s="16"/>
      <c r="C766" s="16"/>
      <c r="D766" s="16"/>
      <c r="E766" s="16"/>
      <c r="F766" s="16"/>
      <c r="G766" s="58"/>
      <c r="H766" s="16"/>
      <c r="I766" s="16"/>
      <c r="J766" s="16"/>
      <c r="K766" s="58"/>
      <c r="L766" s="16"/>
      <c r="M766" s="16"/>
      <c r="N766" s="58"/>
      <c r="O766" s="16"/>
      <c r="P766" s="40"/>
      <c r="Q766" s="68"/>
      <c r="R766" s="40"/>
      <c r="S766" s="40"/>
      <c r="T766" s="11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</row>
    <row r="767" spans="1:39" ht="12">
      <c r="A767" s="16"/>
      <c r="B767" s="16"/>
      <c r="C767" s="16"/>
      <c r="D767" s="16"/>
      <c r="E767" s="16"/>
      <c r="F767" s="16"/>
      <c r="G767" s="58"/>
      <c r="H767" s="16"/>
      <c r="I767" s="16"/>
      <c r="J767" s="16"/>
      <c r="K767" s="58"/>
      <c r="L767" s="16"/>
      <c r="M767" s="16"/>
      <c r="N767" s="58"/>
      <c r="O767" s="16"/>
      <c r="P767" s="40"/>
      <c r="Q767" s="68"/>
      <c r="R767" s="40"/>
      <c r="S767" s="40"/>
      <c r="T767" s="11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</row>
    <row r="768" spans="1:39" ht="12">
      <c r="A768" s="16"/>
      <c r="B768" s="16"/>
      <c r="C768" s="16"/>
      <c r="D768" s="16"/>
      <c r="E768" s="16"/>
      <c r="F768" s="16"/>
      <c r="G768" s="58"/>
      <c r="H768" s="16"/>
      <c r="I768" s="16"/>
      <c r="J768" s="16"/>
      <c r="K768" s="58"/>
      <c r="L768" s="16"/>
      <c r="M768" s="16"/>
      <c r="N768" s="58"/>
      <c r="O768" s="16"/>
      <c r="P768" s="40"/>
      <c r="Q768" s="68"/>
      <c r="R768" s="40"/>
      <c r="S768" s="40"/>
      <c r="T768" s="11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</row>
    <row r="769" spans="1:39" ht="12">
      <c r="A769" s="16"/>
      <c r="B769" s="16"/>
      <c r="C769" s="16"/>
      <c r="D769" s="16"/>
      <c r="E769" s="16"/>
      <c r="F769" s="16"/>
      <c r="G769" s="58"/>
      <c r="H769" s="16"/>
      <c r="I769" s="16"/>
      <c r="J769" s="16"/>
      <c r="K769" s="58"/>
      <c r="L769" s="16"/>
      <c r="M769" s="16"/>
      <c r="N769" s="58"/>
      <c r="O769" s="16"/>
      <c r="P769" s="40"/>
      <c r="Q769" s="68"/>
      <c r="R769" s="40"/>
      <c r="S769" s="40"/>
      <c r="T769" s="11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</row>
    <row r="770" spans="1:39" ht="12">
      <c r="A770" s="16"/>
      <c r="B770" s="16"/>
      <c r="C770" s="16"/>
      <c r="D770" s="16"/>
      <c r="E770" s="16"/>
      <c r="F770" s="16"/>
      <c r="G770" s="58"/>
      <c r="H770" s="16"/>
      <c r="I770" s="16"/>
      <c r="J770" s="16"/>
      <c r="K770" s="58"/>
      <c r="L770" s="16"/>
      <c r="M770" s="16"/>
      <c r="N770" s="58"/>
      <c r="O770" s="16"/>
      <c r="P770" s="40"/>
      <c r="Q770" s="68"/>
      <c r="R770" s="40"/>
      <c r="S770" s="40"/>
      <c r="T770" s="11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</row>
    <row r="771" spans="1:39" ht="12">
      <c r="A771" s="16"/>
      <c r="B771" s="16"/>
      <c r="C771" s="16"/>
      <c r="D771" s="16"/>
      <c r="E771" s="16"/>
      <c r="F771" s="16"/>
      <c r="G771" s="58"/>
      <c r="H771" s="16"/>
      <c r="I771" s="16"/>
      <c r="J771" s="16"/>
      <c r="K771" s="58"/>
      <c r="L771" s="16"/>
      <c r="M771" s="16"/>
      <c r="N771" s="58"/>
      <c r="O771" s="16"/>
      <c r="P771" s="40"/>
      <c r="Q771" s="68"/>
      <c r="R771" s="40"/>
      <c r="S771" s="40"/>
      <c r="T771" s="11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</row>
    <row r="772" spans="1:39" ht="12">
      <c r="A772" s="16"/>
      <c r="B772" s="16"/>
      <c r="C772" s="16"/>
      <c r="D772" s="16"/>
      <c r="E772" s="16"/>
      <c r="F772" s="16"/>
      <c r="G772" s="58"/>
      <c r="H772" s="16"/>
      <c r="I772" s="16"/>
      <c r="J772" s="16"/>
      <c r="K772" s="58"/>
      <c r="L772" s="16"/>
      <c r="M772" s="16"/>
      <c r="N772" s="58"/>
      <c r="O772" s="16"/>
      <c r="P772" s="40"/>
      <c r="Q772" s="68"/>
      <c r="R772" s="40"/>
      <c r="S772" s="40"/>
      <c r="T772" s="11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</row>
    <row r="773" spans="1:39" ht="12">
      <c r="A773" s="16"/>
      <c r="B773" s="16"/>
      <c r="C773" s="16"/>
      <c r="D773" s="16"/>
      <c r="E773" s="16"/>
      <c r="F773" s="16"/>
      <c r="G773" s="58"/>
      <c r="H773" s="16"/>
      <c r="I773" s="16"/>
      <c r="J773" s="16"/>
      <c r="K773" s="58"/>
      <c r="L773" s="16"/>
      <c r="M773" s="16"/>
      <c r="N773" s="58"/>
      <c r="O773" s="16"/>
      <c r="P773" s="40"/>
      <c r="Q773" s="68"/>
      <c r="R773" s="40"/>
      <c r="S773" s="40"/>
      <c r="T773" s="11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</row>
    <row r="774" spans="1:39" ht="12">
      <c r="A774" s="16"/>
      <c r="B774" s="16"/>
      <c r="C774" s="16"/>
      <c r="D774" s="16"/>
      <c r="E774" s="16"/>
      <c r="F774" s="16"/>
      <c r="G774" s="58"/>
      <c r="H774" s="16"/>
      <c r="I774" s="16"/>
      <c r="J774" s="16"/>
      <c r="K774" s="58"/>
      <c r="L774" s="16"/>
      <c r="M774" s="16"/>
      <c r="N774" s="58"/>
      <c r="O774" s="16"/>
      <c r="P774" s="40"/>
      <c r="Q774" s="68"/>
      <c r="R774" s="40"/>
      <c r="S774" s="40"/>
      <c r="T774" s="11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</row>
    <row r="775" spans="1:39" ht="12">
      <c r="A775" s="16"/>
      <c r="B775" s="16"/>
      <c r="C775" s="16"/>
      <c r="D775" s="16"/>
      <c r="E775" s="16"/>
      <c r="F775" s="16"/>
      <c r="G775" s="58"/>
      <c r="H775" s="16"/>
      <c r="I775" s="16"/>
      <c r="J775" s="16"/>
      <c r="K775" s="58"/>
      <c r="L775" s="16"/>
      <c r="M775" s="16"/>
      <c r="N775" s="58"/>
      <c r="O775" s="16"/>
      <c r="P775" s="40"/>
      <c r="Q775" s="68"/>
      <c r="R775" s="40"/>
      <c r="S775" s="40"/>
      <c r="T775" s="11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</row>
    <row r="776" spans="1:39" ht="12">
      <c r="A776" s="16"/>
      <c r="B776" s="16"/>
      <c r="C776" s="16"/>
      <c r="D776" s="16"/>
      <c r="E776" s="16"/>
      <c r="F776" s="16"/>
      <c r="G776" s="58"/>
      <c r="H776" s="16"/>
      <c r="I776" s="16"/>
      <c r="J776" s="16"/>
      <c r="K776" s="58"/>
      <c r="L776" s="16"/>
      <c r="M776" s="16"/>
      <c r="N776" s="58"/>
      <c r="O776" s="16"/>
      <c r="P776" s="40"/>
      <c r="Q776" s="68"/>
      <c r="R776" s="40"/>
      <c r="S776" s="40"/>
      <c r="T776" s="11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</row>
    <row r="777" spans="1:39" ht="12">
      <c r="A777" s="16"/>
      <c r="B777" s="16"/>
      <c r="C777" s="16"/>
      <c r="D777" s="16"/>
      <c r="E777" s="16"/>
      <c r="F777" s="16"/>
      <c r="G777" s="58"/>
      <c r="H777" s="16"/>
      <c r="I777" s="16"/>
      <c r="J777" s="16"/>
      <c r="K777" s="58"/>
      <c r="L777" s="16"/>
      <c r="M777" s="16"/>
      <c r="N777" s="58"/>
      <c r="O777" s="16"/>
      <c r="P777" s="40"/>
      <c r="Q777" s="68"/>
      <c r="R777" s="40"/>
      <c r="S777" s="40"/>
      <c r="T777" s="11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</row>
    <row r="778" spans="1:39" ht="12">
      <c r="A778" s="16"/>
      <c r="B778" s="16"/>
      <c r="C778" s="16"/>
      <c r="D778" s="16"/>
      <c r="E778" s="16"/>
      <c r="F778" s="16"/>
      <c r="G778" s="58"/>
      <c r="H778" s="16"/>
      <c r="I778" s="16"/>
      <c r="J778" s="16"/>
      <c r="K778" s="58"/>
      <c r="L778" s="16"/>
      <c r="M778" s="16"/>
      <c r="N778" s="58"/>
      <c r="O778" s="16"/>
      <c r="P778" s="40"/>
      <c r="Q778" s="68"/>
      <c r="R778" s="40"/>
      <c r="S778" s="40"/>
      <c r="T778" s="11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</row>
    <row r="779" spans="1:39" ht="12">
      <c r="A779" s="16"/>
      <c r="B779" s="16"/>
      <c r="C779" s="16"/>
      <c r="D779" s="16"/>
      <c r="E779" s="16"/>
      <c r="F779" s="16"/>
      <c r="G779" s="58"/>
      <c r="H779" s="16"/>
      <c r="I779" s="16"/>
      <c r="J779" s="16"/>
      <c r="K779" s="58"/>
      <c r="L779" s="16"/>
      <c r="M779" s="16"/>
      <c r="N779" s="58"/>
      <c r="O779" s="16"/>
      <c r="P779" s="40"/>
      <c r="Q779" s="68"/>
      <c r="R779" s="40"/>
      <c r="S779" s="40"/>
      <c r="T779" s="11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</row>
    <row r="780" spans="1:39" ht="12">
      <c r="A780" s="16"/>
      <c r="B780" s="16"/>
      <c r="C780" s="16"/>
      <c r="D780" s="16"/>
      <c r="E780" s="16"/>
      <c r="F780" s="16"/>
      <c r="G780" s="58"/>
      <c r="H780" s="16"/>
      <c r="I780" s="16"/>
      <c r="J780" s="16"/>
      <c r="K780" s="58"/>
      <c r="L780" s="16"/>
      <c r="M780" s="16"/>
      <c r="N780" s="58"/>
      <c r="O780" s="16"/>
      <c r="P780" s="40"/>
      <c r="Q780" s="68"/>
      <c r="R780" s="40"/>
      <c r="S780" s="40"/>
      <c r="T780" s="11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</row>
    <row r="781" spans="1:39" ht="12">
      <c r="A781" s="16"/>
      <c r="B781" s="16"/>
      <c r="C781" s="16"/>
      <c r="D781" s="16"/>
      <c r="E781" s="16"/>
      <c r="F781" s="16"/>
      <c r="G781" s="58"/>
      <c r="H781" s="16"/>
      <c r="I781" s="16"/>
      <c r="J781" s="16"/>
      <c r="K781" s="58"/>
      <c r="L781" s="16"/>
      <c r="M781" s="16"/>
      <c r="N781" s="58"/>
      <c r="O781" s="16"/>
      <c r="P781" s="40"/>
      <c r="Q781" s="68"/>
      <c r="R781" s="40"/>
      <c r="S781" s="40"/>
      <c r="T781" s="11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</row>
    <row r="782" spans="1:39" ht="12">
      <c r="A782" s="16"/>
      <c r="B782" s="16"/>
      <c r="C782" s="16"/>
      <c r="D782" s="16"/>
      <c r="E782" s="16"/>
      <c r="F782" s="16"/>
      <c r="G782" s="58"/>
      <c r="H782" s="16"/>
      <c r="I782" s="16"/>
      <c r="J782" s="16"/>
      <c r="K782" s="58"/>
      <c r="L782" s="16"/>
      <c r="M782" s="16"/>
      <c r="N782" s="58"/>
      <c r="O782" s="16"/>
      <c r="P782" s="40"/>
      <c r="Q782" s="68"/>
      <c r="R782" s="40"/>
      <c r="S782" s="40"/>
      <c r="T782" s="11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</row>
    <row r="783" spans="1:39" ht="12">
      <c r="A783" s="16"/>
      <c r="B783" s="16"/>
      <c r="C783" s="16"/>
      <c r="D783" s="16"/>
      <c r="E783" s="16"/>
      <c r="F783" s="16"/>
      <c r="G783" s="58"/>
      <c r="H783" s="16"/>
      <c r="I783" s="16"/>
      <c r="J783" s="16"/>
      <c r="K783" s="58"/>
      <c r="L783" s="16"/>
      <c r="M783" s="16"/>
      <c r="N783" s="58"/>
      <c r="O783" s="16"/>
      <c r="P783" s="40"/>
      <c r="Q783" s="68"/>
      <c r="R783" s="40"/>
      <c r="S783" s="40"/>
      <c r="T783" s="11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</row>
    <row r="784" spans="1:39" ht="12">
      <c r="A784" s="16"/>
      <c r="B784" s="16"/>
      <c r="C784" s="16"/>
      <c r="D784" s="16"/>
      <c r="E784" s="16"/>
      <c r="F784" s="16"/>
      <c r="G784" s="58"/>
      <c r="H784" s="16"/>
      <c r="I784" s="16"/>
      <c r="J784" s="16"/>
      <c r="K784" s="58"/>
      <c r="L784" s="16"/>
      <c r="M784" s="16"/>
      <c r="N784" s="58"/>
      <c r="O784" s="16"/>
      <c r="P784" s="40"/>
      <c r="Q784" s="68"/>
      <c r="R784" s="40"/>
      <c r="S784" s="40"/>
      <c r="T784" s="11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</row>
    <row r="785" spans="1:39" ht="12">
      <c r="A785" s="16"/>
      <c r="B785" s="16"/>
      <c r="C785" s="16"/>
      <c r="D785" s="16"/>
      <c r="E785" s="16"/>
      <c r="F785" s="16"/>
      <c r="G785" s="58"/>
      <c r="H785" s="16"/>
      <c r="I785" s="16"/>
      <c r="J785" s="16"/>
      <c r="K785" s="58"/>
      <c r="L785" s="16"/>
      <c r="M785" s="16"/>
      <c r="N785" s="58"/>
      <c r="O785" s="16"/>
      <c r="P785" s="40"/>
      <c r="Q785" s="68"/>
      <c r="R785" s="40"/>
      <c r="S785" s="40"/>
      <c r="T785" s="11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</row>
    <row r="786" spans="1:39" ht="12">
      <c r="A786" s="16"/>
      <c r="B786" s="16"/>
      <c r="C786" s="16"/>
      <c r="D786" s="16"/>
      <c r="E786" s="16"/>
      <c r="F786" s="16"/>
      <c r="G786" s="58"/>
      <c r="H786" s="16"/>
      <c r="I786" s="16"/>
      <c r="J786" s="16"/>
      <c r="K786" s="58"/>
      <c r="L786" s="16"/>
      <c r="M786" s="16"/>
      <c r="N786" s="58"/>
      <c r="O786" s="16"/>
      <c r="P786" s="40"/>
      <c r="Q786" s="68"/>
      <c r="R786" s="40"/>
      <c r="S786" s="40"/>
      <c r="T786" s="11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</row>
    <row r="787" spans="1:39" ht="12">
      <c r="A787" s="16"/>
      <c r="B787" s="16"/>
      <c r="C787" s="16"/>
      <c r="D787" s="16"/>
      <c r="E787" s="16"/>
      <c r="F787" s="16"/>
      <c r="G787" s="58"/>
      <c r="H787" s="16"/>
      <c r="I787" s="16"/>
      <c r="J787" s="16"/>
      <c r="K787" s="58"/>
      <c r="L787" s="16"/>
      <c r="M787" s="16"/>
      <c r="N787" s="58"/>
      <c r="O787" s="16"/>
      <c r="P787" s="40"/>
      <c r="Q787" s="68"/>
      <c r="R787" s="40"/>
      <c r="S787" s="40"/>
      <c r="T787" s="11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</row>
    <row r="788" spans="1:39" ht="12">
      <c r="A788" s="16"/>
      <c r="B788" s="16"/>
      <c r="C788" s="16"/>
      <c r="D788" s="16"/>
      <c r="E788" s="16"/>
      <c r="F788" s="16"/>
      <c r="G788" s="58"/>
      <c r="H788" s="16"/>
      <c r="I788" s="16"/>
      <c r="J788" s="16"/>
      <c r="K788" s="58"/>
      <c r="L788" s="16"/>
      <c r="M788" s="16"/>
      <c r="N788" s="58"/>
      <c r="O788" s="16"/>
      <c r="P788" s="40"/>
      <c r="Q788" s="68"/>
      <c r="R788" s="40"/>
      <c r="S788" s="40"/>
      <c r="T788" s="11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</row>
    <row r="789" spans="1:39" ht="12">
      <c r="A789" s="16"/>
      <c r="B789" s="16"/>
      <c r="C789" s="16"/>
      <c r="D789" s="16"/>
      <c r="E789" s="16"/>
      <c r="F789" s="16"/>
      <c r="G789" s="58"/>
      <c r="H789" s="16"/>
      <c r="I789" s="16"/>
      <c r="J789" s="16"/>
      <c r="K789" s="58"/>
      <c r="L789" s="16"/>
      <c r="M789" s="16"/>
      <c r="N789" s="58"/>
      <c r="O789" s="16"/>
      <c r="P789" s="40"/>
      <c r="Q789" s="68"/>
      <c r="R789" s="40"/>
      <c r="S789" s="40"/>
      <c r="T789" s="11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</row>
    <row r="790" spans="1:39" ht="12">
      <c r="A790" s="16"/>
      <c r="B790" s="16"/>
      <c r="C790" s="16"/>
      <c r="D790" s="16"/>
      <c r="E790" s="16"/>
      <c r="F790" s="16"/>
      <c r="G790" s="58"/>
      <c r="H790" s="16"/>
      <c r="I790" s="16"/>
      <c r="J790" s="16"/>
      <c r="K790" s="58"/>
      <c r="L790" s="16"/>
      <c r="M790" s="16"/>
      <c r="N790" s="58"/>
      <c r="O790" s="16"/>
      <c r="P790" s="40"/>
      <c r="Q790" s="68"/>
      <c r="R790" s="40"/>
      <c r="S790" s="40"/>
      <c r="T790" s="11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</row>
    <row r="791" spans="1:39" ht="12">
      <c r="A791" s="16"/>
      <c r="B791" s="16"/>
      <c r="C791" s="16"/>
      <c r="D791" s="16"/>
      <c r="E791" s="16"/>
      <c r="F791" s="16"/>
      <c r="G791" s="58"/>
      <c r="H791" s="16"/>
      <c r="I791" s="16"/>
      <c r="J791" s="16"/>
      <c r="K791" s="58"/>
      <c r="L791" s="16"/>
      <c r="M791" s="16"/>
      <c r="N791" s="58"/>
      <c r="O791" s="16"/>
      <c r="P791" s="40"/>
      <c r="Q791" s="68"/>
      <c r="R791" s="40"/>
      <c r="S791" s="40"/>
      <c r="T791" s="11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</row>
    <row r="792" spans="1:39" ht="12">
      <c r="A792" s="16"/>
      <c r="B792" s="16"/>
      <c r="C792" s="16"/>
      <c r="D792" s="16"/>
      <c r="E792" s="16"/>
      <c r="F792" s="16"/>
      <c r="G792" s="58"/>
      <c r="H792" s="16"/>
      <c r="I792" s="16"/>
      <c r="J792" s="16"/>
      <c r="K792" s="58"/>
      <c r="L792" s="16"/>
      <c r="M792" s="16"/>
      <c r="N792" s="58"/>
      <c r="O792" s="16"/>
      <c r="P792" s="40"/>
      <c r="Q792" s="68"/>
      <c r="R792" s="40"/>
      <c r="S792" s="40"/>
      <c r="T792" s="11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</row>
    <row r="793" spans="1:39" ht="12">
      <c r="A793" s="16"/>
      <c r="B793" s="16"/>
      <c r="C793" s="16"/>
      <c r="D793" s="16"/>
      <c r="E793" s="16"/>
      <c r="F793" s="16"/>
      <c r="G793" s="58"/>
      <c r="H793" s="16"/>
      <c r="I793" s="16"/>
      <c r="J793" s="16"/>
      <c r="K793" s="58"/>
      <c r="L793" s="16"/>
      <c r="M793" s="16"/>
      <c r="N793" s="58"/>
      <c r="O793" s="16"/>
      <c r="P793" s="40"/>
      <c r="Q793" s="68"/>
      <c r="R793" s="40"/>
      <c r="S793" s="40"/>
      <c r="T793" s="11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</row>
    <row r="794" spans="1:39" ht="12">
      <c r="A794" s="16"/>
      <c r="B794" s="16"/>
      <c r="C794" s="16"/>
      <c r="D794" s="16"/>
      <c r="E794" s="16"/>
      <c r="F794" s="16"/>
      <c r="G794" s="58"/>
      <c r="H794" s="16"/>
      <c r="I794" s="16"/>
      <c r="J794" s="16"/>
      <c r="K794" s="58"/>
      <c r="L794" s="16"/>
      <c r="M794" s="16"/>
      <c r="N794" s="58"/>
      <c r="O794" s="16"/>
      <c r="P794" s="40"/>
      <c r="Q794" s="68"/>
      <c r="R794" s="40"/>
      <c r="S794" s="40"/>
      <c r="T794" s="11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</row>
    <row r="795" spans="1:39" ht="12">
      <c r="A795" s="16"/>
      <c r="B795" s="16"/>
      <c r="C795" s="16"/>
      <c r="D795" s="16"/>
      <c r="E795" s="16"/>
      <c r="F795" s="16"/>
      <c r="G795" s="58"/>
      <c r="H795" s="16"/>
      <c r="I795" s="16"/>
      <c r="J795" s="16"/>
      <c r="K795" s="58"/>
      <c r="L795" s="16"/>
      <c r="M795" s="16"/>
      <c r="N795" s="58"/>
      <c r="O795" s="16"/>
      <c r="P795" s="40"/>
      <c r="Q795" s="68"/>
      <c r="R795" s="40"/>
      <c r="S795" s="40"/>
      <c r="T795" s="11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</row>
    <row r="796" spans="1:39" ht="12">
      <c r="A796" s="16"/>
      <c r="B796" s="16"/>
      <c r="C796" s="16"/>
      <c r="D796" s="16"/>
      <c r="E796" s="16"/>
      <c r="F796" s="16"/>
      <c r="G796" s="58"/>
      <c r="H796" s="16"/>
      <c r="I796" s="16"/>
      <c r="J796" s="16"/>
      <c r="K796" s="58"/>
      <c r="L796" s="16"/>
      <c r="M796" s="16"/>
      <c r="N796" s="58"/>
      <c r="O796" s="16"/>
      <c r="P796" s="40"/>
      <c r="Q796" s="68"/>
      <c r="R796" s="40"/>
      <c r="S796" s="40"/>
      <c r="T796" s="11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</row>
    <row r="797" spans="1:39" ht="12">
      <c r="A797" s="16"/>
      <c r="B797" s="16"/>
      <c r="C797" s="16"/>
      <c r="D797" s="16"/>
      <c r="E797" s="16"/>
      <c r="F797" s="16"/>
      <c r="G797" s="58"/>
      <c r="H797" s="16"/>
      <c r="I797" s="16"/>
      <c r="J797" s="16"/>
      <c r="K797" s="58"/>
      <c r="L797" s="16"/>
      <c r="M797" s="16"/>
      <c r="N797" s="58"/>
      <c r="O797" s="16"/>
      <c r="P797" s="40"/>
      <c r="Q797" s="68"/>
      <c r="R797" s="40"/>
      <c r="S797" s="40"/>
      <c r="T797" s="11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</row>
    <row r="798" spans="1:39" ht="12">
      <c r="A798" s="16"/>
      <c r="B798" s="16"/>
      <c r="C798" s="16"/>
      <c r="D798" s="16"/>
      <c r="E798" s="16"/>
      <c r="F798" s="16"/>
      <c r="G798" s="58"/>
      <c r="H798" s="16"/>
      <c r="I798" s="16"/>
      <c r="J798" s="16"/>
      <c r="K798" s="58"/>
      <c r="L798" s="16"/>
      <c r="M798" s="16"/>
      <c r="N798" s="58"/>
      <c r="O798" s="16"/>
      <c r="P798" s="40"/>
      <c r="Q798" s="68"/>
      <c r="R798" s="40"/>
      <c r="S798" s="40"/>
      <c r="T798" s="11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</row>
    <row r="799" spans="1:39" ht="12">
      <c r="A799" s="16"/>
      <c r="B799" s="16"/>
      <c r="C799" s="16"/>
      <c r="D799" s="16"/>
      <c r="E799" s="16"/>
      <c r="F799" s="16"/>
      <c r="G799" s="58"/>
      <c r="H799" s="16"/>
      <c r="I799" s="16"/>
      <c r="J799" s="16"/>
      <c r="K799" s="58"/>
      <c r="L799" s="16"/>
      <c r="M799" s="16"/>
      <c r="N799" s="58"/>
      <c r="O799" s="16"/>
      <c r="P799" s="40"/>
      <c r="Q799" s="68"/>
      <c r="R799" s="40"/>
      <c r="S799" s="40"/>
      <c r="T799" s="11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</row>
    <row r="800" spans="1:39" ht="12">
      <c r="A800" s="16"/>
      <c r="B800" s="16"/>
      <c r="C800" s="16"/>
      <c r="D800" s="16"/>
      <c r="E800" s="16"/>
      <c r="F800" s="16"/>
      <c r="G800" s="58"/>
      <c r="H800" s="16"/>
      <c r="I800" s="16"/>
      <c r="J800" s="16"/>
      <c r="K800" s="58"/>
      <c r="L800" s="16"/>
      <c r="M800" s="16"/>
      <c r="N800" s="58"/>
      <c r="O800" s="16"/>
      <c r="P800" s="40"/>
      <c r="Q800" s="68"/>
      <c r="R800" s="40"/>
      <c r="S800" s="40"/>
      <c r="T800" s="11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</row>
    <row r="801" spans="1:39" ht="12">
      <c r="A801" s="16"/>
      <c r="B801" s="16"/>
      <c r="C801" s="16"/>
      <c r="D801" s="16"/>
      <c r="E801" s="16"/>
      <c r="F801" s="16"/>
      <c r="G801" s="58"/>
      <c r="H801" s="16"/>
      <c r="I801" s="16"/>
      <c r="J801" s="16"/>
      <c r="K801" s="58"/>
      <c r="L801" s="16"/>
      <c r="M801" s="16"/>
      <c r="N801" s="58"/>
      <c r="O801" s="16"/>
      <c r="P801" s="40"/>
      <c r="Q801" s="68"/>
      <c r="R801" s="40"/>
      <c r="S801" s="40"/>
      <c r="T801" s="11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</row>
    <row r="802" spans="1:39" ht="12">
      <c r="A802" s="16"/>
      <c r="B802" s="16"/>
      <c r="C802" s="16"/>
      <c r="D802" s="16"/>
      <c r="E802" s="16"/>
      <c r="F802" s="16"/>
      <c r="G802" s="58"/>
      <c r="H802" s="16"/>
      <c r="I802" s="16"/>
      <c r="J802" s="16"/>
      <c r="K802" s="58"/>
      <c r="L802" s="16"/>
      <c r="M802" s="16"/>
      <c r="N802" s="58"/>
      <c r="O802" s="16"/>
      <c r="P802" s="40"/>
      <c r="Q802" s="68"/>
      <c r="R802" s="40"/>
      <c r="S802" s="40"/>
      <c r="T802" s="11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</row>
    <row r="803" spans="1:39" ht="12">
      <c r="A803" s="16"/>
      <c r="B803" s="16"/>
      <c r="C803" s="16"/>
      <c r="D803" s="16"/>
      <c r="E803" s="16"/>
      <c r="F803" s="16"/>
      <c r="G803" s="58"/>
      <c r="H803" s="16"/>
      <c r="I803" s="16"/>
      <c r="J803" s="16"/>
      <c r="K803" s="58"/>
      <c r="L803" s="16"/>
      <c r="M803" s="16"/>
      <c r="N803" s="58"/>
      <c r="O803" s="16"/>
      <c r="P803" s="40"/>
      <c r="Q803" s="68"/>
      <c r="R803" s="40"/>
      <c r="S803" s="40"/>
      <c r="T803" s="11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</row>
    <row r="804" spans="1:39" ht="12">
      <c r="A804" s="16"/>
      <c r="B804" s="16"/>
      <c r="C804" s="16"/>
      <c r="D804" s="16"/>
      <c r="E804" s="16"/>
      <c r="F804" s="16"/>
      <c r="G804" s="58"/>
      <c r="H804" s="16"/>
      <c r="I804" s="16"/>
      <c r="J804" s="16"/>
      <c r="K804" s="58"/>
      <c r="L804" s="16"/>
      <c r="M804" s="16"/>
      <c r="N804" s="58"/>
      <c r="O804" s="16"/>
      <c r="P804" s="40"/>
      <c r="Q804" s="68"/>
      <c r="R804" s="40"/>
      <c r="S804" s="40"/>
      <c r="T804" s="11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</row>
    <row r="805" spans="1:39" ht="12">
      <c r="A805" s="16"/>
      <c r="B805" s="16"/>
      <c r="C805" s="16"/>
      <c r="D805" s="16"/>
      <c r="E805" s="16"/>
      <c r="F805" s="16"/>
      <c r="G805" s="58"/>
      <c r="H805" s="16"/>
      <c r="I805" s="16"/>
      <c r="J805" s="16"/>
      <c r="K805" s="58"/>
      <c r="L805" s="16"/>
      <c r="M805" s="16"/>
      <c r="N805" s="58"/>
      <c r="O805" s="16"/>
      <c r="P805" s="40"/>
      <c r="Q805" s="68"/>
      <c r="R805" s="40"/>
      <c r="S805" s="40"/>
      <c r="T805" s="11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</row>
    <row r="806" spans="1:39" ht="12">
      <c r="A806" s="16"/>
      <c r="B806" s="16"/>
      <c r="C806" s="16"/>
      <c r="D806" s="16"/>
      <c r="E806" s="16"/>
      <c r="F806" s="16"/>
      <c r="G806" s="58"/>
      <c r="H806" s="16"/>
      <c r="I806" s="16"/>
      <c r="J806" s="16"/>
      <c r="K806" s="58"/>
      <c r="L806" s="16"/>
      <c r="M806" s="16"/>
      <c r="N806" s="58"/>
      <c r="O806" s="16"/>
      <c r="P806" s="40"/>
      <c r="Q806" s="68"/>
      <c r="R806" s="40"/>
      <c r="S806" s="40"/>
      <c r="T806" s="11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</row>
    <row r="807" spans="1:39" ht="12">
      <c r="A807" s="16"/>
      <c r="B807" s="16"/>
      <c r="C807" s="16"/>
      <c r="D807" s="16"/>
      <c r="E807" s="16"/>
      <c r="F807" s="16"/>
      <c r="G807" s="58"/>
      <c r="H807" s="16"/>
      <c r="I807" s="16"/>
      <c r="J807" s="16"/>
      <c r="K807" s="58"/>
      <c r="L807" s="16"/>
      <c r="M807" s="16"/>
      <c r="N807" s="58"/>
      <c r="O807" s="16"/>
      <c r="P807" s="40"/>
      <c r="Q807" s="68"/>
      <c r="R807" s="40"/>
      <c r="S807" s="40"/>
      <c r="T807" s="11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</row>
    <row r="808" spans="1:39" ht="12">
      <c r="A808" s="16"/>
      <c r="B808" s="16"/>
      <c r="C808" s="16"/>
      <c r="D808" s="16"/>
      <c r="E808" s="16"/>
      <c r="F808" s="16"/>
      <c r="G808" s="58"/>
      <c r="H808" s="16"/>
      <c r="I808" s="16"/>
      <c r="J808" s="16"/>
      <c r="K808" s="58"/>
      <c r="L808" s="16"/>
      <c r="M808" s="16"/>
      <c r="N808" s="58"/>
      <c r="O808" s="16"/>
      <c r="P808" s="40"/>
      <c r="Q808" s="68"/>
      <c r="R808" s="40"/>
      <c r="S808" s="40"/>
      <c r="T808" s="11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</row>
    <row r="809" spans="1:39" ht="12">
      <c r="A809" s="16"/>
      <c r="B809" s="16"/>
      <c r="C809" s="16"/>
      <c r="D809" s="16"/>
      <c r="E809" s="16"/>
      <c r="F809" s="16"/>
      <c r="G809" s="58"/>
      <c r="H809" s="16"/>
      <c r="I809" s="16"/>
      <c r="J809" s="16"/>
      <c r="K809" s="58"/>
      <c r="L809" s="16"/>
      <c r="M809" s="16"/>
      <c r="N809" s="58"/>
      <c r="O809" s="16"/>
      <c r="P809" s="40"/>
      <c r="Q809" s="68"/>
      <c r="R809" s="40"/>
      <c r="S809" s="40"/>
      <c r="T809" s="11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</row>
    <row r="810" spans="1:39" ht="12">
      <c r="A810" s="16"/>
      <c r="B810" s="16"/>
      <c r="C810" s="16"/>
      <c r="D810" s="16"/>
      <c r="E810" s="16"/>
      <c r="F810" s="16"/>
      <c r="G810" s="58"/>
      <c r="H810" s="16"/>
      <c r="I810" s="16"/>
      <c r="J810" s="16"/>
      <c r="K810" s="58"/>
      <c r="L810" s="16"/>
      <c r="M810" s="16"/>
      <c r="N810" s="58"/>
      <c r="O810" s="16"/>
      <c r="P810" s="40"/>
      <c r="Q810" s="68"/>
      <c r="R810" s="40"/>
      <c r="S810" s="40"/>
      <c r="T810" s="11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</row>
    <row r="811" spans="1:39" ht="12">
      <c r="A811" s="16"/>
      <c r="B811" s="16"/>
      <c r="C811" s="16"/>
      <c r="D811" s="16"/>
      <c r="E811" s="16"/>
      <c r="F811" s="16"/>
      <c r="G811" s="58"/>
      <c r="H811" s="16"/>
      <c r="I811" s="16"/>
      <c r="J811" s="16"/>
      <c r="K811" s="58"/>
      <c r="L811" s="16"/>
      <c r="M811" s="16"/>
      <c r="N811" s="58"/>
      <c r="O811" s="16"/>
      <c r="P811" s="40"/>
      <c r="Q811" s="68"/>
      <c r="R811" s="40"/>
      <c r="S811" s="40"/>
      <c r="T811" s="11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</row>
    <row r="812" spans="1:39" ht="12">
      <c r="A812" s="16"/>
      <c r="B812" s="16"/>
      <c r="C812" s="16"/>
      <c r="D812" s="16"/>
      <c r="E812" s="16"/>
      <c r="F812" s="16"/>
      <c r="G812" s="58"/>
      <c r="H812" s="16"/>
      <c r="I812" s="16"/>
      <c r="J812" s="16"/>
      <c r="K812" s="58"/>
      <c r="L812" s="16"/>
      <c r="M812" s="16"/>
      <c r="N812" s="58"/>
      <c r="O812" s="16"/>
      <c r="P812" s="40"/>
      <c r="Q812" s="68"/>
      <c r="R812" s="40"/>
      <c r="S812" s="40"/>
      <c r="T812" s="11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</row>
    <row r="813" spans="1:39" ht="12">
      <c r="A813" s="16"/>
      <c r="B813" s="16"/>
      <c r="C813" s="16"/>
      <c r="D813" s="16"/>
      <c r="E813" s="16"/>
      <c r="F813" s="16"/>
      <c r="G813" s="58"/>
      <c r="H813" s="16"/>
      <c r="I813" s="16"/>
      <c r="J813" s="16"/>
      <c r="K813" s="58"/>
      <c r="L813" s="16"/>
      <c r="M813" s="16"/>
      <c r="N813" s="58"/>
      <c r="O813" s="16"/>
      <c r="P813" s="40"/>
      <c r="Q813" s="68"/>
      <c r="R813" s="40"/>
      <c r="S813" s="40"/>
      <c r="T813" s="11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</row>
    <row r="814" spans="1:39" ht="12">
      <c r="A814" s="16"/>
      <c r="B814" s="16"/>
      <c r="C814" s="16"/>
      <c r="D814" s="16"/>
      <c r="E814" s="16"/>
      <c r="F814" s="16"/>
      <c r="G814" s="58"/>
      <c r="H814" s="16"/>
      <c r="I814" s="16"/>
      <c r="J814" s="16"/>
      <c r="K814" s="58"/>
      <c r="L814" s="16"/>
      <c r="M814" s="16"/>
      <c r="N814" s="58"/>
      <c r="O814" s="16"/>
      <c r="P814" s="40"/>
      <c r="Q814" s="68"/>
      <c r="R814" s="40"/>
      <c r="S814" s="40"/>
      <c r="T814" s="11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</row>
    <row r="815" spans="1:39" ht="12">
      <c r="A815" s="16"/>
      <c r="B815" s="16"/>
      <c r="C815" s="16"/>
      <c r="D815" s="16"/>
      <c r="E815" s="16"/>
      <c r="F815" s="16"/>
      <c r="G815" s="58"/>
      <c r="H815" s="16"/>
      <c r="I815" s="16"/>
      <c r="J815" s="16"/>
      <c r="K815" s="58"/>
      <c r="L815" s="16"/>
      <c r="M815" s="16"/>
      <c r="N815" s="58"/>
      <c r="O815" s="16"/>
      <c r="P815" s="40"/>
      <c r="Q815" s="68"/>
      <c r="R815" s="40"/>
      <c r="S815" s="40"/>
      <c r="T815" s="11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</row>
    <row r="816" spans="1:39" ht="12">
      <c r="A816" s="16"/>
      <c r="B816" s="16"/>
      <c r="C816" s="16"/>
      <c r="D816" s="16"/>
      <c r="E816" s="16"/>
      <c r="F816" s="16"/>
      <c r="G816" s="58"/>
      <c r="H816" s="16"/>
      <c r="I816" s="16"/>
      <c r="J816" s="16"/>
      <c r="K816" s="58"/>
      <c r="L816" s="16"/>
      <c r="M816" s="16"/>
      <c r="N816" s="58"/>
      <c r="O816" s="16"/>
      <c r="P816" s="40"/>
      <c r="Q816" s="68"/>
      <c r="R816" s="40"/>
      <c r="S816" s="40"/>
      <c r="T816" s="11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</row>
    <row r="817" spans="1:39" ht="12">
      <c r="A817" s="16"/>
      <c r="B817" s="16"/>
      <c r="C817" s="16"/>
      <c r="D817" s="16"/>
      <c r="E817" s="16"/>
      <c r="F817" s="16"/>
      <c r="G817" s="58"/>
      <c r="H817" s="16"/>
      <c r="I817" s="16"/>
      <c r="J817" s="16"/>
      <c r="K817" s="58"/>
      <c r="L817" s="16"/>
      <c r="M817" s="16"/>
      <c r="N817" s="58"/>
      <c r="O817" s="16"/>
      <c r="P817" s="40"/>
      <c r="Q817" s="68"/>
      <c r="R817" s="40"/>
      <c r="S817" s="40"/>
      <c r="T817" s="11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</row>
    <row r="818" spans="1:39" ht="12">
      <c r="A818" s="16"/>
      <c r="B818" s="16"/>
      <c r="C818" s="16"/>
      <c r="D818" s="16"/>
      <c r="E818" s="16"/>
      <c r="F818" s="16"/>
      <c r="G818" s="58"/>
      <c r="H818" s="16"/>
      <c r="I818" s="16"/>
      <c r="J818" s="16"/>
      <c r="K818" s="58"/>
      <c r="L818" s="16"/>
      <c r="M818" s="16"/>
      <c r="N818" s="58"/>
      <c r="O818" s="16"/>
      <c r="P818" s="40"/>
      <c r="Q818" s="68"/>
      <c r="R818" s="40"/>
      <c r="S818" s="40"/>
      <c r="T818" s="11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</row>
    <row r="819" spans="1:39" ht="12">
      <c r="A819" s="16"/>
      <c r="B819" s="16"/>
      <c r="C819" s="16"/>
      <c r="D819" s="16"/>
      <c r="E819" s="16"/>
      <c r="F819" s="16"/>
      <c r="G819" s="58"/>
      <c r="H819" s="16"/>
      <c r="I819" s="16"/>
      <c r="J819" s="16"/>
      <c r="K819" s="58"/>
      <c r="L819" s="16"/>
      <c r="M819" s="16"/>
      <c r="N819" s="58"/>
      <c r="O819" s="16"/>
      <c r="P819" s="40"/>
      <c r="Q819" s="68"/>
      <c r="R819" s="40"/>
      <c r="S819" s="40"/>
      <c r="T819" s="11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</row>
    <row r="820" spans="1:39" ht="12">
      <c r="A820" s="16"/>
      <c r="B820" s="16"/>
      <c r="C820" s="16"/>
      <c r="D820" s="16"/>
      <c r="E820" s="16"/>
      <c r="F820" s="16"/>
      <c r="G820" s="58"/>
      <c r="H820" s="16"/>
      <c r="I820" s="16"/>
      <c r="J820" s="16"/>
      <c r="K820" s="58"/>
      <c r="L820" s="16"/>
      <c r="M820" s="16"/>
      <c r="N820" s="58"/>
      <c r="O820" s="16"/>
      <c r="P820" s="40"/>
      <c r="Q820" s="68"/>
      <c r="R820" s="40"/>
      <c r="S820" s="40"/>
      <c r="T820" s="11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</row>
    <row r="821" spans="1:39" ht="12">
      <c r="A821" s="16"/>
      <c r="B821" s="16"/>
      <c r="C821" s="16"/>
      <c r="D821" s="16"/>
      <c r="E821" s="16"/>
      <c r="F821" s="16"/>
      <c r="G821" s="58"/>
      <c r="H821" s="16"/>
      <c r="I821" s="16"/>
      <c r="J821" s="16"/>
      <c r="K821" s="58"/>
      <c r="L821" s="16"/>
      <c r="M821" s="16"/>
      <c r="N821" s="58"/>
      <c r="O821" s="16"/>
      <c r="P821" s="40"/>
      <c r="Q821" s="68"/>
      <c r="R821" s="40"/>
      <c r="S821" s="40"/>
      <c r="T821" s="11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</row>
    <row r="822" spans="1:39" ht="12">
      <c r="A822" s="16"/>
      <c r="B822" s="16"/>
      <c r="C822" s="16"/>
      <c r="D822" s="16"/>
      <c r="E822" s="16"/>
      <c r="F822" s="16"/>
      <c r="G822" s="58"/>
      <c r="H822" s="16"/>
      <c r="I822" s="16"/>
      <c r="J822" s="16"/>
      <c r="K822" s="58"/>
      <c r="L822" s="16"/>
      <c r="M822" s="16"/>
      <c r="N822" s="58"/>
      <c r="O822" s="16"/>
      <c r="P822" s="40"/>
      <c r="Q822" s="68"/>
      <c r="R822" s="40"/>
      <c r="S822" s="40"/>
      <c r="T822" s="11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</row>
    <row r="823" spans="1:39" ht="12">
      <c r="A823" s="16"/>
      <c r="B823" s="16"/>
      <c r="C823" s="16"/>
      <c r="D823" s="16"/>
      <c r="E823" s="16"/>
      <c r="F823" s="16"/>
      <c r="G823" s="58"/>
      <c r="H823" s="16"/>
      <c r="I823" s="16"/>
      <c r="J823" s="16"/>
      <c r="K823" s="58"/>
      <c r="L823" s="16"/>
      <c r="M823" s="16"/>
      <c r="N823" s="58"/>
      <c r="O823" s="16"/>
      <c r="P823" s="40"/>
      <c r="Q823" s="68"/>
      <c r="R823" s="40"/>
      <c r="S823" s="40"/>
      <c r="T823" s="11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</row>
    <row r="824" spans="1:39" ht="12">
      <c r="A824" s="16"/>
      <c r="B824" s="16"/>
      <c r="C824" s="16"/>
      <c r="D824" s="16"/>
      <c r="E824" s="16"/>
      <c r="F824" s="16"/>
      <c r="G824" s="58"/>
      <c r="H824" s="16"/>
      <c r="I824" s="16"/>
      <c r="J824" s="16"/>
      <c r="K824" s="58"/>
      <c r="L824" s="16"/>
      <c r="M824" s="16"/>
      <c r="N824" s="58"/>
      <c r="O824" s="16"/>
      <c r="P824" s="40"/>
      <c r="Q824" s="68"/>
      <c r="R824" s="40"/>
      <c r="S824" s="40"/>
      <c r="T824" s="11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</row>
    <row r="825" spans="1:39" ht="12">
      <c r="A825" s="16"/>
      <c r="B825" s="16"/>
      <c r="C825" s="16"/>
      <c r="D825" s="16"/>
      <c r="E825" s="16"/>
      <c r="F825" s="16"/>
      <c r="G825" s="58"/>
      <c r="H825" s="16"/>
      <c r="I825" s="16"/>
      <c r="J825" s="16"/>
      <c r="K825" s="58"/>
      <c r="L825" s="16"/>
      <c r="M825" s="16"/>
      <c r="N825" s="58"/>
      <c r="O825" s="16"/>
      <c r="P825" s="40"/>
      <c r="Q825" s="68"/>
      <c r="R825" s="40"/>
      <c r="S825" s="40"/>
      <c r="T825" s="11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</row>
    <row r="826" spans="1:39" ht="12">
      <c r="A826" s="16"/>
      <c r="B826" s="16"/>
      <c r="C826" s="16"/>
      <c r="D826" s="16"/>
      <c r="E826" s="16"/>
      <c r="F826" s="16"/>
      <c r="G826" s="58"/>
      <c r="H826" s="16"/>
      <c r="I826" s="16"/>
      <c r="J826" s="16"/>
      <c r="K826" s="58"/>
      <c r="L826" s="16"/>
      <c r="M826" s="16"/>
      <c r="N826" s="58"/>
      <c r="O826" s="16"/>
      <c r="P826" s="40"/>
      <c r="Q826" s="68"/>
      <c r="R826" s="40"/>
      <c r="S826" s="40"/>
      <c r="T826" s="11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</row>
    <row r="827" spans="1:39" ht="12">
      <c r="A827" s="16"/>
      <c r="B827" s="16"/>
      <c r="C827" s="16"/>
      <c r="D827" s="16"/>
      <c r="E827" s="16"/>
      <c r="F827" s="16"/>
      <c r="G827" s="58"/>
      <c r="H827" s="16"/>
      <c r="I827" s="16"/>
      <c r="J827" s="16"/>
      <c r="K827" s="58"/>
      <c r="L827" s="16"/>
      <c r="M827" s="16"/>
      <c r="N827" s="58"/>
      <c r="O827" s="16"/>
      <c r="P827" s="40"/>
      <c r="Q827" s="68"/>
      <c r="R827" s="40"/>
      <c r="S827" s="40"/>
      <c r="T827" s="11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</row>
    <row r="828" spans="1:39" ht="12">
      <c r="A828" s="16"/>
      <c r="B828" s="16"/>
      <c r="C828" s="16"/>
      <c r="D828" s="16"/>
      <c r="E828" s="16"/>
      <c r="F828" s="16"/>
      <c r="G828" s="58"/>
      <c r="H828" s="16"/>
      <c r="I828" s="16"/>
      <c r="J828" s="16"/>
      <c r="K828" s="58"/>
      <c r="L828" s="16"/>
      <c r="M828" s="16"/>
      <c r="N828" s="58"/>
      <c r="O828" s="16"/>
      <c r="P828" s="40"/>
      <c r="Q828" s="68"/>
      <c r="R828" s="40"/>
      <c r="S828" s="40"/>
      <c r="T828" s="11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</row>
    <row r="829" spans="1:39" ht="12">
      <c r="A829" s="16"/>
      <c r="B829" s="16"/>
      <c r="C829" s="16"/>
      <c r="D829" s="16"/>
      <c r="E829" s="16"/>
      <c r="F829" s="16"/>
      <c r="G829" s="58"/>
      <c r="H829" s="16"/>
      <c r="I829" s="16"/>
      <c r="J829" s="16"/>
      <c r="K829" s="58"/>
      <c r="L829" s="16"/>
      <c r="M829" s="16"/>
      <c r="N829" s="58"/>
      <c r="O829" s="16"/>
      <c r="P829" s="40"/>
      <c r="Q829" s="68"/>
      <c r="R829" s="40"/>
      <c r="S829" s="40"/>
      <c r="T829" s="11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</row>
    <row r="830" spans="1:39" ht="12">
      <c r="A830" s="16"/>
      <c r="B830" s="16"/>
      <c r="C830" s="16"/>
      <c r="D830" s="16"/>
      <c r="E830" s="16"/>
      <c r="F830" s="16"/>
      <c r="G830" s="58"/>
      <c r="H830" s="16"/>
      <c r="I830" s="16"/>
      <c r="J830" s="16"/>
      <c r="K830" s="58"/>
      <c r="L830" s="16"/>
      <c r="M830" s="16"/>
      <c r="N830" s="58"/>
      <c r="O830" s="16"/>
      <c r="P830" s="40"/>
      <c r="Q830" s="68"/>
      <c r="R830" s="40"/>
      <c r="S830" s="40"/>
      <c r="T830" s="11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</row>
    <row r="831" spans="1:39" ht="12">
      <c r="A831" s="16"/>
      <c r="B831" s="16"/>
      <c r="C831" s="16"/>
      <c r="D831" s="16"/>
      <c r="E831" s="16"/>
      <c r="F831" s="16"/>
      <c r="G831" s="58"/>
      <c r="H831" s="16"/>
      <c r="I831" s="16"/>
      <c r="J831" s="16"/>
      <c r="K831" s="58"/>
      <c r="L831" s="16"/>
      <c r="M831" s="16"/>
      <c r="N831" s="58"/>
      <c r="O831" s="16"/>
      <c r="P831" s="40"/>
      <c r="Q831" s="68"/>
      <c r="R831" s="40"/>
      <c r="S831" s="40"/>
      <c r="T831" s="11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</row>
    <row r="832" spans="1:39" ht="12">
      <c r="A832" s="16"/>
      <c r="B832" s="16"/>
      <c r="C832" s="16"/>
      <c r="D832" s="16"/>
      <c r="E832" s="16"/>
      <c r="F832" s="16"/>
      <c r="G832" s="58"/>
      <c r="H832" s="16"/>
      <c r="I832" s="16"/>
      <c r="J832" s="16"/>
      <c r="K832" s="58"/>
      <c r="L832" s="16"/>
      <c r="M832" s="16"/>
      <c r="N832" s="58"/>
      <c r="O832" s="16"/>
      <c r="P832" s="40"/>
      <c r="Q832" s="68"/>
      <c r="R832" s="40"/>
      <c r="S832" s="40"/>
      <c r="T832" s="11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</row>
    <row r="833" spans="1:39" ht="12">
      <c r="A833" s="16"/>
      <c r="B833" s="16"/>
      <c r="C833" s="16"/>
      <c r="D833" s="16"/>
      <c r="E833" s="16"/>
      <c r="F833" s="16"/>
      <c r="G833" s="58"/>
      <c r="H833" s="16"/>
      <c r="I833" s="16"/>
      <c r="J833" s="16"/>
      <c r="K833" s="58"/>
      <c r="L833" s="16"/>
      <c r="M833" s="16"/>
      <c r="N833" s="58"/>
      <c r="O833" s="16"/>
      <c r="P833" s="40"/>
      <c r="Q833" s="68"/>
      <c r="R833" s="40"/>
      <c r="S833" s="40"/>
      <c r="T833" s="11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</row>
    <row r="834" spans="1:39" ht="12">
      <c r="A834" s="16"/>
      <c r="B834" s="16"/>
      <c r="C834" s="16"/>
      <c r="D834" s="16"/>
      <c r="E834" s="16"/>
      <c r="F834" s="16"/>
      <c r="G834" s="58"/>
      <c r="H834" s="16"/>
      <c r="I834" s="16"/>
      <c r="J834" s="16"/>
      <c r="K834" s="58"/>
      <c r="L834" s="16"/>
      <c r="M834" s="16"/>
      <c r="N834" s="58"/>
      <c r="O834" s="16"/>
      <c r="P834" s="40"/>
      <c r="Q834" s="68"/>
      <c r="R834" s="40"/>
      <c r="S834" s="40"/>
      <c r="T834" s="11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</row>
    <row r="835" spans="1:39" ht="12">
      <c r="A835" s="16"/>
      <c r="B835" s="16"/>
      <c r="C835" s="16"/>
      <c r="D835" s="16"/>
      <c r="E835" s="16"/>
      <c r="F835" s="16"/>
      <c r="G835" s="58"/>
      <c r="H835" s="16"/>
      <c r="I835" s="16"/>
      <c r="J835" s="16"/>
      <c r="K835" s="58"/>
      <c r="L835" s="16"/>
      <c r="M835" s="16"/>
      <c r="N835" s="58"/>
      <c r="O835" s="16"/>
      <c r="P835" s="40"/>
      <c r="Q835" s="68"/>
      <c r="R835" s="40"/>
      <c r="S835" s="40"/>
      <c r="T835" s="11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</row>
    <row r="836" spans="1:39" ht="12">
      <c r="A836" s="16"/>
      <c r="B836" s="16"/>
      <c r="C836" s="16"/>
      <c r="D836" s="16"/>
      <c r="E836" s="16"/>
      <c r="F836" s="16"/>
      <c r="G836" s="58"/>
      <c r="H836" s="16"/>
      <c r="I836" s="16"/>
      <c r="J836" s="16"/>
      <c r="K836" s="58"/>
      <c r="L836" s="16"/>
      <c r="M836" s="16"/>
      <c r="N836" s="58"/>
      <c r="O836" s="16"/>
      <c r="P836" s="40"/>
      <c r="Q836" s="68"/>
      <c r="R836" s="40"/>
      <c r="S836" s="40"/>
      <c r="T836" s="11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</row>
    <row r="837" spans="1:39" ht="12">
      <c r="A837" s="16"/>
      <c r="B837" s="16"/>
      <c r="C837" s="16"/>
      <c r="D837" s="16"/>
      <c r="E837" s="16"/>
      <c r="F837" s="16"/>
      <c r="G837" s="58"/>
      <c r="H837" s="16"/>
      <c r="I837" s="16"/>
      <c r="J837" s="16"/>
      <c r="K837" s="58"/>
      <c r="L837" s="16"/>
      <c r="M837" s="16"/>
      <c r="N837" s="58"/>
      <c r="O837" s="16"/>
      <c r="P837" s="40"/>
      <c r="Q837" s="68"/>
      <c r="R837" s="40"/>
      <c r="S837" s="40"/>
      <c r="T837" s="11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</row>
    <row r="838" spans="1:39" ht="12">
      <c r="A838" s="16"/>
      <c r="B838" s="16"/>
      <c r="C838" s="16"/>
      <c r="D838" s="16"/>
      <c r="E838" s="16"/>
      <c r="F838" s="16"/>
      <c r="G838" s="58"/>
      <c r="H838" s="16"/>
      <c r="I838" s="16"/>
      <c r="J838" s="16"/>
      <c r="K838" s="58"/>
      <c r="L838" s="16"/>
      <c r="M838" s="16"/>
      <c r="N838" s="58"/>
      <c r="O838" s="16"/>
      <c r="P838" s="40"/>
      <c r="Q838" s="68"/>
      <c r="R838" s="40"/>
      <c r="S838" s="40"/>
      <c r="T838" s="11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</row>
    <row r="839" spans="1:39" ht="12">
      <c r="A839" s="16"/>
      <c r="B839" s="16"/>
      <c r="C839" s="16"/>
      <c r="D839" s="16"/>
      <c r="E839" s="16"/>
      <c r="F839" s="16"/>
      <c r="G839" s="58"/>
      <c r="H839" s="16"/>
      <c r="I839" s="16"/>
      <c r="J839" s="16"/>
      <c r="K839" s="58"/>
      <c r="L839" s="16"/>
      <c r="M839" s="16"/>
      <c r="N839" s="58"/>
      <c r="O839" s="16"/>
      <c r="P839" s="40"/>
      <c r="Q839" s="68"/>
      <c r="R839" s="40"/>
      <c r="S839" s="40"/>
      <c r="T839" s="11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</row>
    <row r="840" spans="1:39" ht="12">
      <c r="A840" s="16"/>
      <c r="B840" s="16"/>
      <c r="C840" s="16"/>
      <c r="D840" s="16"/>
      <c r="E840" s="16"/>
      <c r="F840" s="16"/>
      <c r="G840" s="58"/>
      <c r="H840" s="16"/>
      <c r="I840" s="16"/>
      <c r="J840" s="16"/>
      <c r="K840" s="58"/>
      <c r="L840" s="16"/>
      <c r="M840" s="16"/>
      <c r="N840" s="58"/>
      <c r="O840" s="16"/>
      <c r="P840" s="40"/>
      <c r="Q840" s="68"/>
      <c r="R840" s="40"/>
      <c r="S840" s="40"/>
      <c r="T840" s="11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</row>
    <row r="841" spans="1:39" ht="12">
      <c r="A841" s="16"/>
      <c r="B841" s="16"/>
      <c r="C841" s="16"/>
      <c r="D841" s="16"/>
      <c r="E841" s="16"/>
      <c r="F841" s="16"/>
      <c r="G841" s="58"/>
      <c r="H841" s="16"/>
      <c r="I841" s="16"/>
      <c r="J841" s="16"/>
      <c r="K841" s="58"/>
      <c r="L841" s="16"/>
      <c r="M841" s="16"/>
      <c r="N841" s="58"/>
      <c r="O841" s="16"/>
      <c r="P841" s="40"/>
      <c r="Q841" s="68"/>
      <c r="R841" s="40"/>
      <c r="S841" s="40"/>
      <c r="T841" s="11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</row>
    <row r="842" spans="1:39" ht="12">
      <c r="A842" s="16"/>
      <c r="B842" s="16"/>
      <c r="C842" s="16"/>
      <c r="D842" s="16"/>
      <c r="E842" s="16"/>
      <c r="F842" s="16"/>
      <c r="G842" s="58"/>
      <c r="H842" s="16"/>
      <c r="I842" s="16"/>
      <c r="J842" s="16"/>
      <c r="K842" s="58"/>
      <c r="L842" s="16"/>
      <c r="M842" s="16"/>
      <c r="N842" s="58"/>
      <c r="O842" s="16"/>
      <c r="P842" s="40"/>
      <c r="Q842" s="68"/>
      <c r="R842" s="40"/>
      <c r="S842" s="40"/>
      <c r="T842" s="11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</row>
    <row r="843" spans="1:39" ht="12">
      <c r="A843" s="16"/>
      <c r="B843" s="16"/>
      <c r="C843" s="16"/>
      <c r="D843" s="16"/>
      <c r="E843" s="16"/>
      <c r="F843" s="16"/>
      <c r="G843" s="58"/>
      <c r="H843" s="16"/>
      <c r="I843" s="16"/>
      <c r="J843" s="16"/>
      <c r="K843" s="58"/>
      <c r="L843" s="16"/>
      <c r="M843" s="16"/>
      <c r="N843" s="58"/>
      <c r="O843" s="16"/>
      <c r="P843" s="40"/>
      <c r="Q843" s="68"/>
      <c r="R843" s="40"/>
      <c r="S843" s="40"/>
      <c r="T843" s="11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</row>
    <row r="844" spans="1:39" ht="12">
      <c r="A844" s="16"/>
      <c r="B844" s="16"/>
      <c r="C844" s="16"/>
      <c r="D844" s="16"/>
      <c r="E844" s="16"/>
      <c r="F844" s="16"/>
      <c r="G844" s="58"/>
      <c r="H844" s="16"/>
      <c r="I844" s="16"/>
      <c r="J844" s="16"/>
      <c r="K844" s="58"/>
      <c r="L844" s="16"/>
      <c r="M844" s="16"/>
      <c r="N844" s="58"/>
      <c r="O844" s="16"/>
      <c r="P844" s="40"/>
      <c r="Q844" s="68"/>
      <c r="R844" s="40"/>
      <c r="S844" s="40"/>
      <c r="T844" s="11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</row>
    <row r="845" spans="1:39" ht="12">
      <c r="A845" s="16"/>
      <c r="B845" s="16"/>
      <c r="C845" s="16"/>
      <c r="D845" s="16"/>
      <c r="E845" s="16"/>
      <c r="F845" s="16"/>
      <c r="G845" s="58"/>
      <c r="H845" s="16"/>
      <c r="I845" s="16"/>
      <c r="J845" s="16"/>
      <c r="K845" s="58"/>
      <c r="L845" s="16"/>
      <c r="M845" s="16"/>
      <c r="N845" s="58"/>
      <c r="O845" s="16"/>
      <c r="P845" s="40"/>
      <c r="Q845" s="68"/>
      <c r="R845" s="40"/>
      <c r="S845" s="40"/>
      <c r="T845" s="11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</row>
    <row r="846" spans="1:39" ht="12">
      <c r="A846" s="16"/>
      <c r="B846" s="16"/>
      <c r="C846" s="16"/>
      <c r="D846" s="16"/>
      <c r="E846" s="16"/>
      <c r="F846" s="16"/>
      <c r="G846" s="58"/>
      <c r="H846" s="16"/>
      <c r="I846" s="16"/>
      <c r="J846" s="16"/>
      <c r="K846" s="58"/>
      <c r="L846" s="16"/>
      <c r="M846" s="16"/>
      <c r="N846" s="58"/>
      <c r="O846" s="16"/>
      <c r="P846" s="40"/>
      <c r="Q846" s="68"/>
      <c r="R846" s="40"/>
      <c r="S846" s="40"/>
      <c r="T846" s="11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</row>
    <row r="847" spans="1:39" ht="12">
      <c r="A847" s="16"/>
      <c r="B847" s="16"/>
      <c r="C847" s="16"/>
      <c r="D847" s="16"/>
      <c r="E847" s="16"/>
      <c r="F847" s="16"/>
      <c r="G847" s="58"/>
      <c r="H847" s="16"/>
      <c r="I847" s="16"/>
      <c r="J847" s="16"/>
      <c r="K847" s="58"/>
      <c r="L847" s="16"/>
      <c r="M847" s="16"/>
      <c r="N847" s="58"/>
      <c r="O847" s="16"/>
      <c r="P847" s="40"/>
      <c r="Q847" s="68"/>
      <c r="R847" s="40"/>
      <c r="S847" s="40"/>
      <c r="T847" s="11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</row>
    <row r="848" spans="1:39" ht="12">
      <c r="A848" s="16"/>
      <c r="B848" s="16"/>
      <c r="C848" s="16"/>
      <c r="D848" s="16"/>
      <c r="E848" s="16"/>
      <c r="F848" s="16"/>
      <c r="G848" s="58"/>
      <c r="H848" s="16"/>
      <c r="I848" s="16"/>
      <c r="J848" s="16"/>
      <c r="K848" s="58"/>
      <c r="L848" s="16"/>
      <c r="M848" s="16"/>
      <c r="N848" s="58"/>
      <c r="O848" s="16"/>
      <c r="P848" s="40"/>
      <c r="Q848" s="68"/>
      <c r="R848" s="40"/>
      <c r="S848" s="40"/>
      <c r="T848" s="11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</row>
    <row r="849" spans="1:39" ht="12">
      <c r="A849" s="16"/>
      <c r="B849" s="16"/>
      <c r="C849" s="16"/>
      <c r="D849" s="16"/>
      <c r="E849" s="16"/>
      <c r="F849" s="16"/>
      <c r="G849" s="58"/>
      <c r="H849" s="16"/>
      <c r="I849" s="16"/>
      <c r="J849" s="16"/>
      <c r="K849" s="58"/>
      <c r="L849" s="16"/>
      <c r="M849" s="16"/>
      <c r="N849" s="58"/>
      <c r="O849" s="16"/>
      <c r="P849" s="40"/>
      <c r="Q849" s="68"/>
      <c r="R849" s="40"/>
      <c r="S849" s="40"/>
      <c r="T849" s="11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</row>
    <row r="850" spans="1:39" ht="12">
      <c r="A850" s="16"/>
      <c r="B850" s="16"/>
      <c r="C850" s="16"/>
      <c r="D850" s="16"/>
      <c r="E850" s="16"/>
      <c r="F850" s="16"/>
      <c r="G850" s="58"/>
      <c r="H850" s="16"/>
      <c r="I850" s="16"/>
      <c r="J850" s="16"/>
      <c r="K850" s="58"/>
      <c r="L850" s="16"/>
      <c r="M850" s="16"/>
      <c r="N850" s="58"/>
      <c r="O850" s="16"/>
      <c r="P850" s="40"/>
      <c r="Q850" s="68"/>
      <c r="R850" s="40"/>
      <c r="S850" s="40"/>
      <c r="T850" s="11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</row>
    <row r="851" spans="1:39" ht="12">
      <c r="A851" s="16"/>
      <c r="B851" s="16"/>
      <c r="C851" s="16"/>
      <c r="D851" s="16"/>
      <c r="E851" s="16"/>
      <c r="F851" s="16"/>
      <c r="G851" s="58"/>
      <c r="H851" s="16"/>
      <c r="I851" s="16"/>
      <c r="J851" s="16"/>
      <c r="K851" s="58"/>
      <c r="L851" s="16"/>
      <c r="M851" s="16"/>
      <c r="N851" s="58"/>
      <c r="O851" s="16"/>
      <c r="P851" s="40"/>
      <c r="Q851" s="68"/>
      <c r="R851" s="40"/>
      <c r="S851" s="40"/>
      <c r="T851" s="11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</row>
    <row r="852" spans="1:39" ht="12">
      <c r="A852" s="16"/>
      <c r="B852" s="16"/>
      <c r="C852" s="16"/>
      <c r="D852" s="16"/>
      <c r="E852" s="16"/>
      <c r="F852" s="16"/>
      <c r="G852" s="58"/>
      <c r="H852" s="16"/>
      <c r="I852" s="16"/>
      <c r="J852" s="16"/>
      <c r="K852" s="58"/>
      <c r="L852" s="16"/>
      <c r="M852" s="16"/>
      <c r="N852" s="58"/>
      <c r="O852" s="16"/>
      <c r="P852" s="40"/>
      <c r="Q852" s="68"/>
      <c r="R852" s="40"/>
      <c r="S852" s="40"/>
      <c r="T852" s="11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</row>
    <row r="853" spans="1:39" ht="12">
      <c r="A853" s="16"/>
      <c r="B853" s="16"/>
      <c r="C853" s="16"/>
      <c r="D853" s="16"/>
      <c r="E853" s="16"/>
      <c r="F853" s="16"/>
      <c r="G853" s="58"/>
      <c r="H853" s="16"/>
      <c r="I853" s="16"/>
      <c r="J853" s="16"/>
      <c r="K853" s="58"/>
      <c r="L853" s="16"/>
      <c r="M853" s="16"/>
      <c r="N853" s="58"/>
      <c r="O853" s="16"/>
      <c r="P853" s="40"/>
      <c r="Q853" s="68"/>
      <c r="R853" s="40"/>
      <c r="S853" s="40"/>
      <c r="T853" s="11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</row>
    <row r="854" spans="1:39" ht="12">
      <c r="A854" s="16"/>
      <c r="B854" s="16"/>
      <c r="C854" s="16"/>
      <c r="D854" s="16"/>
      <c r="E854" s="16"/>
      <c r="F854" s="16"/>
      <c r="G854" s="58"/>
      <c r="H854" s="16"/>
      <c r="I854" s="16"/>
      <c r="J854" s="16"/>
      <c r="K854" s="58"/>
      <c r="L854" s="16"/>
      <c r="M854" s="16"/>
      <c r="N854" s="58"/>
      <c r="O854" s="16"/>
      <c r="P854" s="40"/>
      <c r="Q854" s="68"/>
      <c r="R854" s="40"/>
      <c r="S854" s="40"/>
      <c r="T854" s="11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</row>
    <row r="855" spans="1:39" ht="12">
      <c r="A855" s="16"/>
      <c r="B855" s="16"/>
      <c r="C855" s="16"/>
      <c r="D855" s="16"/>
      <c r="E855" s="16"/>
      <c r="F855" s="16"/>
      <c r="G855" s="58"/>
      <c r="H855" s="16"/>
      <c r="I855" s="16"/>
      <c r="J855" s="16"/>
      <c r="K855" s="58"/>
      <c r="L855" s="16"/>
      <c r="M855" s="16"/>
      <c r="N855" s="58"/>
      <c r="O855" s="16"/>
      <c r="P855" s="40"/>
      <c r="Q855" s="68"/>
      <c r="R855" s="40"/>
      <c r="S855" s="40"/>
      <c r="T855" s="11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</row>
    <row r="856" spans="1:39" ht="12">
      <c r="A856" s="16"/>
      <c r="B856" s="16"/>
      <c r="C856" s="16"/>
      <c r="D856" s="16"/>
      <c r="E856" s="16"/>
      <c r="F856" s="16"/>
      <c r="G856" s="58"/>
      <c r="H856" s="16"/>
      <c r="I856" s="16"/>
      <c r="J856" s="16"/>
      <c r="K856" s="58"/>
      <c r="L856" s="16"/>
      <c r="M856" s="16"/>
      <c r="N856" s="58"/>
      <c r="O856" s="16"/>
      <c r="P856" s="40"/>
      <c r="Q856" s="68"/>
      <c r="R856" s="40"/>
      <c r="S856" s="40"/>
      <c r="T856" s="11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</row>
    <row r="857" spans="1:39" ht="12">
      <c r="A857" s="16"/>
      <c r="B857" s="16"/>
      <c r="C857" s="16"/>
      <c r="D857" s="16"/>
      <c r="E857" s="16"/>
      <c r="F857" s="16"/>
      <c r="G857" s="58"/>
      <c r="H857" s="16"/>
      <c r="I857" s="16"/>
      <c r="J857" s="16"/>
      <c r="K857" s="58"/>
      <c r="L857" s="16"/>
      <c r="M857" s="16"/>
      <c r="N857" s="58"/>
      <c r="O857" s="16"/>
      <c r="P857" s="40"/>
      <c r="Q857" s="68"/>
      <c r="R857" s="40"/>
      <c r="S857" s="40"/>
      <c r="T857" s="11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</row>
    <row r="858" spans="1:39" ht="12">
      <c r="A858" s="16"/>
      <c r="B858" s="16"/>
      <c r="C858" s="16"/>
      <c r="D858" s="16"/>
      <c r="E858" s="16"/>
      <c r="F858" s="16"/>
      <c r="G858" s="58"/>
      <c r="H858" s="16"/>
      <c r="I858" s="16"/>
      <c r="J858" s="16"/>
      <c r="K858" s="58"/>
      <c r="L858" s="16"/>
      <c r="M858" s="16"/>
      <c r="N858" s="58"/>
      <c r="O858" s="16"/>
      <c r="P858" s="40"/>
      <c r="Q858" s="68"/>
      <c r="R858" s="40"/>
      <c r="S858" s="40"/>
      <c r="T858" s="11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</row>
    <row r="859" spans="1:39" ht="12">
      <c r="A859" s="16"/>
      <c r="B859" s="16"/>
      <c r="C859" s="16"/>
      <c r="D859" s="16"/>
      <c r="E859" s="16"/>
      <c r="F859" s="16"/>
      <c r="G859" s="58"/>
      <c r="H859" s="16"/>
      <c r="I859" s="16"/>
      <c r="J859" s="16"/>
      <c r="K859" s="58"/>
      <c r="L859" s="16"/>
      <c r="M859" s="16"/>
      <c r="N859" s="58"/>
      <c r="O859" s="16"/>
      <c r="P859" s="40"/>
      <c r="Q859" s="68"/>
      <c r="R859" s="40"/>
      <c r="S859" s="40"/>
      <c r="T859" s="11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</row>
    <row r="860" spans="1:39" ht="12">
      <c r="A860" s="16"/>
      <c r="B860" s="16"/>
      <c r="C860" s="16"/>
      <c r="D860" s="16"/>
      <c r="E860" s="16"/>
      <c r="F860" s="16"/>
      <c r="G860" s="58"/>
      <c r="H860" s="16"/>
      <c r="I860" s="16"/>
      <c r="J860" s="16"/>
      <c r="K860" s="58"/>
      <c r="L860" s="16"/>
      <c r="M860" s="16"/>
      <c r="N860" s="58"/>
      <c r="O860" s="16"/>
      <c r="P860" s="40"/>
      <c r="Q860" s="68"/>
      <c r="R860" s="40"/>
      <c r="S860" s="40"/>
      <c r="T860" s="11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</row>
    <row r="861" spans="1:39" ht="12">
      <c r="A861" s="16"/>
      <c r="B861" s="16"/>
      <c r="C861" s="16"/>
      <c r="D861" s="16"/>
      <c r="E861" s="16"/>
      <c r="F861" s="16"/>
      <c r="G861" s="58"/>
      <c r="H861" s="16"/>
      <c r="I861" s="16"/>
      <c r="J861" s="16"/>
      <c r="K861" s="58"/>
      <c r="L861" s="16"/>
      <c r="M861" s="16"/>
      <c r="N861" s="58"/>
      <c r="O861" s="16"/>
      <c r="P861" s="40"/>
      <c r="Q861" s="68"/>
      <c r="R861" s="40"/>
      <c r="S861" s="40"/>
      <c r="T861" s="11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</row>
    <row r="862" spans="1:39" ht="12">
      <c r="A862" s="16"/>
      <c r="B862" s="16"/>
      <c r="C862" s="16"/>
      <c r="D862" s="16"/>
      <c r="E862" s="16"/>
      <c r="F862" s="16"/>
      <c r="G862" s="58"/>
      <c r="H862" s="16"/>
      <c r="I862" s="16"/>
      <c r="J862" s="16"/>
      <c r="K862" s="58"/>
      <c r="L862" s="16"/>
      <c r="M862" s="16"/>
      <c r="N862" s="58"/>
      <c r="O862" s="16"/>
      <c r="P862" s="40"/>
      <c r="Q862" s="68"/>
      <c r="R862" s="40"/>
      <c r="S862" s="40"/>
      <c r="T862" s="11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</row>
    <row r="863" spans="1:39" ht="12">
      <c r="A863" s="16"/>
      <c r="B863" s="16"/>
      <c r="C863" s="16"/>
      <c r="D863" s="16"/>
      <c r="E863" s="16"/>
      <c r="F863" s="16"/>
      <c r="G863" s="58"/>
      <c r="H863" s="16"/>
      <c r="I863" s="16"/>
      <c r="J863" s="16"/>
      <c r="K863" s="58"/>
      <c r="L863" s="16"/>
      <c r="M863" s="16"/>
      <c r="N863" s="58"/>
      <c r="O863" s="16"/>
      <c r="P863" s="40"/>
      <c r="Q863" s="68"/>
      <c r="R863" s="40"/>
      <c r="S863" s="40"/>
      <c r="T863" s="11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</row>
    <row r="864" spans="1:39" ht="12">
      <c r="A864" s="16"/>
      <c r="B864" s="16"/>
      <c r="C864" s="16"/>
      <c r="D864" s="16"/>
      <c r="E864" s="16"/>
      <c r="F864" s="16"/>
      <c r="G864" s="58"/>
      <c r="H864" s="16"/>
      <c r="I864" s="16"/>
      <c r="J864" s="16"/>
      <c r="K864" s="58"/>
      <c r="L864" s="16"/>
      <c r="M864" s="16"/>
      <c r="N864" s="58"/>
      <c r="O864" s="16"/>
      <c r="P864" s="40"/>
      <c r="Q864" s="68"/>
      <c r="R864" s="40"/>
      <c r="S864" s="40"/>
      <c r="T864" s="11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</row>
    <row r="865" spans="1:39" ht="12">
      <c r="A865" s="16"/>
      <c r="B865" s="16"/>
      <c r="C865" s="16"/>
      <c r="D865" s="16"/>
      <c r="E865" s="16"/>
      <c r="F865" s="16"/>
      <c r="G865" s="58"/>
      <c r="H865" s="16"/>
      <c r="I865" s="16"/>
      <c r="J865" s="16"/>
      <c r="K865" s="58"/>
      <c r="L865" s="16"/>
      <c r="M865" s="16"/>
      <c r="N865" s="58"/>
      <c r="O865" s="16"/>
      <c r="P865" s="40"/>
      <c r="Q865" s="68"/>
      <c r="R865" s="40"/>
      <c r="S865" s="40"/>
      <c r="T865" s="11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</row>
    <row r="866" spans="1:39" ht="12">
      <c r="A866" s="16"/>
      <c r="B866" s="16"/>
      <c r="C866" s="16"/>
      <c r="D866" s="16"/>
      <c r="E866" s="16"/>
      <c r="F866" s="16"/>
      <c r="G866" s="58"/>
      <c r="H866" s="16"/>
      <c r="I866" s="16"/>
      <c r="J866" s="16"/>
      <c r="K866" s="58"/>
      <c r="L866" s="16"/>
      <c r="M866" s="16"/>
      <c r="N866" s="58"/>
      <c r="O866" s="16"/>
      <c r="P866" s="40"/>
      <c r="Q866" s="68"/>
      <c r="R866" s="40"/>
      <c r="S866" s="40"/>
      <c r="T866" s="11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</row>
    <row r="867" spans="1:39" ht="12">
      <c r="A867" s="16"/>
      <c r="B867" s="16"/>
      <c r="C867" s="16"/>
      <c r="D867" s="16"/>
      <c r="E867" s="16"/>
      <c r="F867" s="16"/>
      <c r="G867" s="58"/>
      <c r="H867" s="16"/>
      <c r="I867" s="16"/>
      <c r="J867" s="16"/>
      <c r="K867" s="58"/>
      <c r="L867" s="16"/>
      <c r="M867" s="16"/>
      <c r="N867" s="58"/>
      <c r="O867" s="16"/>
      <c r="P867" s="40"/>
      <c r="Q867" s="68"/>
      <c r="R867" s="40"/>
      <c r="S867" s="40"/>
      <c r="T867" s="11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</row>
    <row r="868" spans="1:39" ht="12">
      <c r="A868" s="16"/>
      <c r="B868" s="16"/>
      <c r="C868" s="16"/>
      <c r="D868" s="16"/>
      <c r="E868" s="16"/>
      <c r="F868" s="16"/>
      <c r="G868" s="58"/>
      <c r="H868" s="16"/>
      <c r="I868" s="16"/>
      <c r="J868" s="16"/>
      <c r="K868" s="58"/>
      <c r="L868" s="16"/>
      <c r="M868" s="16"/>
      <c r="N868" s="58"/>
      <c r="O868" s="16"/>
      <c r="P868" s="40"/>
      <c r="Q868" s="68"/>
      <c r="R868" s="40"/>
      <c r="S868" s="40"/>
      <c r="T868" s="11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</row>
    <row r="869" spans="1:39" ht="12">
      <c r="A869" s="16"/>
      <c r="B869" s="16"/>
      <c r="C869" s="16"/>
      <c r="D869" s="16"/>
      <c r="E869" s="16"/>
      <c r="F869" s="16"/>
      <c r="G869" s="58"/>
      <c r="H869" s="16"/>
      <c r="I869" s="16"/>
      <c r="J869" s="16"/>
      <c r="K869" s="58"/>
      <c r="L869" s="16"/>
      <c r="M869" s="16"/>
      <c r="N869" s="58"/>
      <c r="O869" s="16"/>
      <c r="P869" s="40"/>
      <c r="Q869" s="68"/>
      <c r="R869" s="40"/>
      <c r="S869" s="40"/>
      <c r="T869" s="11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</row>
    <row r="870" spans="1:39" ht="12">
      <c r="A870" s="16"/>
      <c r="B870" s="16"/>
      <c r="C870" s="16"/>
      <c r="D870" s="16"/>
      <c r="E870" s="16"/>
      <c r="F870" s="16"/>
      <c r="G870" s="58"/>
      <c r="H870" s="16"/>
      <c r="I870" s="16"/>
      <c r="J870" s="16"/>
      <c r="K870" s="58"/>
      <c r="L870" s="16"/>
      <c r="M870" s="16"/>
      <c r="N870" s="58"/>
      <c r="O870" s="16"/>
      <c r="P870" s="40"/>
      <c r="Q870" s="68"/>
      <c r="R870" s="40"/>
      <c r="S870" s="40"/>
      <c r="T870" s="11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</row>
    <row r="871" spans="1:39" ht="12">
      <c r="A871" s="16"/>
      <c r="B871" s="16"/>
      <c r="C871" s="16"/>
      <c r="D871" s="16"/>
      <c r="E871" s="16"/>
      <c r="F871" s="16"/>
      <c r="G871" s="58"/>
      <c r="H871" s="16"/>
      <c r="I871" s="16"/>
      <c r="J871" s="16"/>
      <c r="K871" s="58"/>
      <c r="L871" s="16"/>
      <c r="M871" s="16"/>
      <c r="N871" s="58"/>
      <c r="O871" s="16"/>
      <c r="P871" s="40"/>
      <c r="Q871" s="68"/>
      <c r="R871" s="40"/>
      <c r="S871" s="40"/>
      <c r="T871" s="11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</row>
    <row r="872" spans="1:39" ht="12">
      <c r="A872" s="16"/>
      <c r="B872" s="16"/>
      <c r="C872" s="16"/>
      <c r="D872" s="16"/>
      <c r="E872" s="16"/>
      <c r="F872" s="16"/>
      <c r="G872" s="58"/>
      <c r="H872" s="16"/>
      <c r="I872" s="16"/>
      <c r="J872" s="16"/>
      <c r="K872" s="58"/>
      <c r="L872" s="16"/>
      <c r="M872" s="16"/>
      <c r="N872" s="58"/>
      <c r="O872" s="16"/>
      <c r="P872" s="40"/>
      <c r="Q872" s="68"/>
      <c r="R872" s="40"/>
      <c r="S872" s="40"/>
      <c r="T872" s="11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</row>
    <row r="873" spans="1:39" ht="12">
      <c r="A873" s="16"/>
      <c r="B873" s="16"/>
      <c r="C873" s="16"/>
      <c r="D873" s="16"/>
      <c r="E873" s="16"/>
      <c r="F873" s="16"/>
      <c r="G873" s="58"/>
      <c r="H873" s="16"/>
      <c r="I873" s="16"/>
      <c r="J873" s="16"/>
      <c r="K873" s="58"/>
      <c r="L873" s="16"/>
      <c r="M873" s="16"/>
      <c r="N873" s="58"/>
      <c r="O873" s="16"/>
      <c r="P873" s="40"/>
      <c r="Q873" s="68"/>
      <c r="R873" s="40"/>
      <c r="S873" s="40"/>
      <c r="T873" s="11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</row>
    <row r="874" spans="1:39" ht="12">
      <c r="A874" s="16"/>
      <c r="B874" s="16"/>
      <c r="C874" s="16"/>
      <c r="D874" s="16"/>
      <c r="E874" s="16"/>
      <c r="F874" s="16"/>
      <c r="G874" s="58"/>
      <c r="H874" s="16"/>
      <c r="I874" s="16"/>
      <c r="J874" s="16"/>
      <c r="K874" s="58"/>
      <c r="L874" s="16"/>
      <c r="M874" s="16"/>
      <c r="N874" s="58"/>
      <c r="O874" s="16"/>
      <c r="P874" s="40"/>
      <c r="Q874" s="68"/>
      <c r="R874" s="40"/>
      <c r="S874" s="40"/>
      <c r="T874" s="11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</row>
    <row r="875" spans="1:39" ht="12">
      <c r="A875" s="16"/>
      <c r="B875" s="16"/>
      <c r="C875" s="16"/>
      <c r="D875" s="16"/>
      <c r="E875" s="16"/>
      <c r="F875" s="16"/>
      <c r="G875" s="58"/>
      <c r="H875" s="16"/>
      <c r="I875" s="16"/>
      <c r="J875" s="16"/>
      <c r="K875" s="58"/>
      <c r="L875" s="16"/>
      <c r="M875" s="16"/>
      <c r="N875" s="58"/>
      <c r="O875" s="16"/>
      <c r="P875" s="40"/>
      <c r="Q875" s="68"/>
      <c r="R875" s="40"/>
      <c r="S875" s="40"/>
      <c r="T875" s="11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</row>
    <row r="876" spans="1:39" ht="12">
      <c r="A876" s="16"/>
      <c r="B876" s="16"/>
      <c r="C876" s="16"/>
      <c r="D876" s="16"/>
      <c r="E876" s="16"/>
      <c r="F876" s="16"/>
      <c r="G876" s="58"/>
      <c r="H876" s="16"/>
      <c r="I876" s="16"/>
      <c r="J876" s="16"/>
      <c r="K876" s="58"/>
      <c r="L876" s="16"/>
      <c r="M876" s="16"/>
      <c r="N876" s="58"/>
      <c r="O876" s="16"/>
      <c r="P876" s="40"/>
      <c r="Q876" s="68"/>
      <c r="R876" s="40"/>
      <c r="S876" s="40"/>
      <c r="T876" s="11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</row>
    <row r="877" spans="1:39" ht="12">
      <c r="A877" s="16"/>
      <c r="B877" s="16"/>
      <c r="C877" s="16"/>
      <c r="D877" s="16"/>
      <c r="E877" s="16"/>
      <c r="F877" s="16"/>
      <c r="G877" s="58"/>
      <c r="H877" s="16"/>
      <c r="I877" s="16"/>
      <c r="J877" s="16"/>
      <c r="K877" s="58"/>
      <c r="L877" s="16"/>
      <c r="M877" s="16"/>
      <c r="N877" s="58"/>
      <c r="O877" s="16"/>
      <c r="P877" s="40"/>
      <c r="Q877" s="68"/>
      <c r="R877" s="40"/>
      <c r="S877" s="40"/>
      <c r="T877" s="11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</row>
    <row r="878" spans="1:39" ht="12">
      <c r="A878" s="16"/>
      <c r="B878" s="16"/>
      <c r="C878" s="16"/>
      <c r="D878" s="16"/>
      <c r="E878" s="16"/>
      <c r="F878" s="16"/>
      <c r="G878" s="58"/>
      <c r="H878" s="16"/>
      <c r="I878" s="16"/>
      <c r="J878" s="16"/>
      <c r="K878" s="58"/>
      <c r="L878" s="16"/>
      <c r="M878" s="16"/>
      <c r="N878" s="58"/>
      <c r="O878" s="16"/>
      <c r="P878" s="40"/>
      <c r="Q878" s="68"/>
      <c r="R878" s="40"/>
      <c r="S878" s="40"/>
      <c r="T878" s="11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</row>
    <row r="879" spans="1:39" ht="12">
      <c r="A879" s="16"/>
      <c r="B879" s="16"/>
      <c r="C879" s="16"/>
      <c r="D879" s="16"/>
      <c r="E879" s="16"/>
      <c r="F879" s="16"/>
      <c r="G879" s="58"/>
      <c r="H879" s="16"/>
      <c r="I879" s="16"/>
      <c r="J879" s="16"/>
      <c r="K879" s="58"/>
      <c r="L879" s="16"/>
      <c r="M879" s="16"/>
      <c r="N879" s="58"/>
      <c r="O879" s="16"/>
      <c r="P879" s="40"/>
      <c r="Q879" s="68"/>
      <c r="R879" s="40"/>
      <c r="S879" s="40"/>
      <c r="T879" s="11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</row>
    <row r="880" spans="1:39" ht="12">
      <c r="A880" s="16"/>
      <c r="B880" s="16"/>
      <c r="C880" s="16"/>
      <c r="D880" s="16"/>
      <c r="E880" s="16"/>
      <c r="F880" s="16"/>
      <c r="G880" s="58"/>
      <c r="H880" s="16"/>
      <c r="I880" s="16"/>
      <c r="J880" s="16"/>
      <c r="K880" s="58"/>
      <c r="L880" s="16"/>
      <c r="M880" s="16"/>
      <c r="N880" s="58"/>
      <c r="O880" s="16"/>
      <c r="P880" s="40"/>
      <c r="Q880" s="68"/>
      <c r="R880" s="40"/>
      <c r="S880" s="40"/>
      <c r="T880" s="11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</row>
    <row r="881" spans="1:39" ht="12">
      <c r="A881" s="16"/>
      <c r="B881" s="16"/>
      <c r="C881" s="16"/>
      <c r="D881" s="16"/>
      <c r="E881" s="16"/>
      <c r="F881" s="16"/>
      <c r="G881" s="58"/>
      <c r="H881" s="16"/>
      <c r="I881" s="16"/>
      <c r="J881" s="16"/>
      <c r="K881" s="58"/>
      <c r="L881" s="16"/>
      <c r="M881" s="16"/>
      <c r="N881" s="58"/>
      <c r="O881" s="16"/>
      <c r="P881" s="40"/>
      <c r="Q881" s="68"/>
      <c r="R881" s="40"/>
      <c r="S881" s="40"/>
      <c r="T881" s="11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</row>
    <row r="882" spans="1:39" ht="12">
      <c r="A882" s="16"/>
      <c r="B882" s="16"/>
      <c r="C882" s="16"/>
      <c r="D882" s="16"/>
      <c r="E882" s="16"/>
      <c r="F882" s="16"/>
      <c r="G882" s="58"/>
      <c r="H882" s="16"/>
      <c r="I882" s="16"/>
      <c r="J882" s="16"/>
      <c r="K882" s="58"/>
      <c r="L882" s="16"/>
      <c r="M882" s="16"/>
      <c r="N882" s="58"/>
      <c r="O882" s="16"/>
      <c r="P882" s="40"/>
      <c r="Q882" s="68"/>
      <c r="R882" s="40"/>
      <c r="S882" s="40"/>
      <c r="T882" s="11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</row>
    <row r="883" spans="1:39" ht="12">
      <c r="A883" s="16"/>
      <c r="B883" s="16"/>
      <c r="C883" s="16"/>
      <c r="D883" s="16"/>
      <c r="E883" s="16"/>
      <c r="F883" s="16"/>
      <c r="G883" s="58"/>
      <c r="H883" s="16"/>
      <c r="I883" s="16"/>
      <c r="J883" s="16"/>
      <c r="K883" s="58"/>
      <c r="L883" s="16"/>
      <c r="M883" s="16"/>
      <c r="N883" s="58"/>
      <c r="O883" s="16"/>
      <c r="P883" s="40"/>
      <c r="Q883" s="68"/>
      <c r="R883" s="40"/>
      <c r="S883" s="40"/>
      <c r="T883" s="11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</row>
    <row r="884" spans="1:39" ht="12">
      <c r="A884" s="16"/>
      <c r="B884" s="16"/>
      <c r="C884" s="16"/>
      <c r="D884" s="16"/>
      <c r="E884" s="16"/>
      <c r="F884" s="16"/>
      <c r="G884" s="58"/>
      <c r="H884" s="16"/>
      <c r="I884" s="16"/>
      <c r="J884" s="16"/>
      <c r="K884" s="58"/>
      <c r="L884" s="16"/>
      <c r="M884" s="16"/>
      <c r="N884" s="58"/>
      <c r="O884" s="16"/>
      <c r="P884" s="40"/>
      <c r="Q884" s="68"/>
      <c r="R884" s="40"/>
      <c r="S884" s="40"/>
      <c r="T884" s="11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</row>
    <row r="885" spans="1:39" ht="12">
      <c r="A885" s="16"/>
      <c r="B885" s="16"/>
      <c r="C885" s="16"/>
      <c r="D885" s="16"/>
      <c r="E885" s="16"/>
      <c r="F885" s="16"/>
      <c r="G885" s="58"/>
      <c r="H885" s="16"/>
      <c r="I885" s="16"/>
      <c r="J885" s="16"/>
      <c r="K885" s="58"/>
      <c r="L885" s="16"/>
      <c r="M885" s="16"/>
      <c r="N885" s="58"/>
      <c r="O885" s="16"/>
      <c r="P885" s="40"/>
      <c r="Q885" s="68"/>
      <c r="R885" s="40"/>
      <c r="S885" s="40"/>
      <c r="T885" s="11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</row>
    <row r="886" spans="1:39" ht="12">
      <c r="A886" s="16"/>
      <c r="B886" s="16"/>
      <c r="C886" s="16"/>
      <c r="D886" s="16"/>
      <c r="E886" s="16"/>
      <c r="F886" s="16"/>
      <c r="G886" s="58"/>
      <c r="H886" s="16"/>
      <c r="I886" s="16"/>
      <c r="J886" s="16"/>
      <c r="K886" s="58"/>
      <c r="L886" s="16"/>
      <c r="M886" s="16"/>
      <c r="N886" s="58"/>
      <c r="O886" s="16"/>
      <c r="P886" s="40"/>
      <c r="Q886" s="68"/>
      <c r="R886" s="40"/>
      <c r="S886" s="40"/>
      <c r="T886" s="11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</row>
    <row r="887" spans="1:39" ht="12">
      <c r="A887" s="16"/>
      <c r="B887" s="16"/>
      <c r="C887" s="16"/>
      <c r="D887" s="16"/>
      <c r="E887" s="16"/>
      <c r="F887" s="16"/>
      <c r="G887" s="58"/>
      <c r="H887" s="16"/>
      <c r="I887" s="16"/>
      <c r="J887" s="16"/>
      <c r="K887" s="58"/>
      <c r="L887" s="16"/>
      <c r="M887" s="16"/>
      <c r="N887" s="58"/>
      <c r="O887" s="16"/>
      <c r="P887" s="40"/>
      <c r="Q887" s="68"/>
      <c r="R887" s="40"/>
      <c r="S887" s="40"/>
      <c r="T887" s="11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</row>
    <row r="888" spans="1:39" ht="12">
      <c r="A888" s="16"/>
      <c r="B888" s="16"/>
      <c r="C888" s="16"/>
      <c r="D888" s="16"/>
      <c r="E888" s="16"/>
      <c r="F888" s="16"/>
      <c r="G888" s="58"/>
      <c r="H888" s="16"/>
      <c r="I888" s="16"/>
      <c r="J888" s="16"/>
      <c r="K888" s="58"/>
      <c r="L888" s="16"/>
      <c r="M888" s="16"/>
      <c r="N888" s="58"/>
      <c r="O888" s="16"/>
      <c r="P888" s="40"/>
      <c r="Q888" s="68"/>
      <c r="R888" s="40"/>
      <c r="S888" s="40"/>
      <c r="T888" s="11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</row>
    <row r="889" spans="1:39" ht="12">
      <c r="A889" s="16"/>
      <c r="B889" s="16"/>
      <c r="C889" s="16"/>
      <c r="D889" s="16"/>
      <c r="E889" s="16"/>
      <c r="F889" s="16"/>
      <c r="G889" s="58"/>
      <c r="H889" s="16"/>
      <c r="I889" s="16"/>
      <c r="J889" s="16"/>
      <c r="K889" s="58"/>
      <c r="L889" s="16"/>
      <c r="M889" s="16"/>
      <c r="N889" s="58"/>
      <c r="O889" s="16"/>
      <c r="P889" s="40"/>
      <c r="Q889" s="68"/>
      <c r="R889" s="40"/>
      <c r="S889" s="40"/>
      <c r="T889" s="11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</row>
    <row r="890" spans="1:39" ht="12">
      <c r="A890" s="16"/>
      <c r="B890" s="16"/>
      <c r="C890" s="16"/>
      <c r="D890" s="16"/>
      <c r="E890" s="16"/>
      <c r="F890" s="16"/>
      <c r="G890" s="58"/>
      <c r="H890" s="16"/>
      <c r="I890" s="16"/>
      <c r="J890" s="16"/>
      <c r="K890" s="58"/>
      <c r="L890" s="16"/>
      <c r="M890" s="16"/>
      <c r="N890" s="58"/>
      <c r="O890" s="16"/>
      <c r="P890" s="40"/>
      <c r="Q890" s="68"/>
      <c r="R890" s="40"/>
      <c r="S890" s="40"/>
      <c r="T890" s="11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</row>
    <row r="891" spans="1:39" ht="12">
      <c r="A891" s="16"/>
      <c r="B891" s="16"/>
      <c r="C891" s="16"/>
      <c r="D891" s="16"/>
      <c r="E891" s="16"/>
      <c r="F891" s="16"/>
      <c r="G891" s="58"/>
      <c r="H891" s="16"/>
      <c r="I891" s="16"/>
      <c r="J891" s="16"/>
      <c r="K891" s="58"/>
      <c r="L891" s="16"/>
      <c r="M891" s="16"/>
      <c r="N891" s="58"/>
      <c r="O891" s="16"/>
      <c r="P891" s="40"/>
      <c r="Q891" s="68"/>
      <c r="R891" s="40"/>
      <c r="S891" s="40"/>
      <c r="T891" s="11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</row>
    <row r="892" spans="1:39" ht="12">
      <c r="A892" s="16"/>
      <c r="B892" s="16"/>
      <c r="C892" s="16"/>
      <c r="D892" s="16"/>
      <c r="E892" s="16"/>
      <c r="F892" s="16"/>
      <c r="G892" s="58"/>
      <c r="H892" s="16"/>
      <c r="I892" s="16"/>
      <c r="J892" s="16"/>
      <c r="K892" s="58"/>
      <c r="L892" s="16"/>
      <c r="M892" s="16"/>
      <c r="N892" s="58"/>
      <c r="O892" s="16"/>
      <c r="P892" s="40"/>
      <c r="Q892" s="68"/>
      <c r="R892" s="40"/>
      <c r="S892" s="40"/>
      <c r="T892" s="11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</row>
    <row r="893" spans="1:39" ht="12">
      <c r="A893" s="16"/>
      <c r="B893" s="16"/>
      <c r="C893" s="16"/>
      <c r="D893" s="16"/>
      <c r="E893" s="16"/>
      <c r="F893" s="16"/>
      <c r="G893" s="58"/>
      <c r="H893" s="16"/>
      <c r="I893" s="16"/>
      <c r="J893" s="16"/>
      <c r="K893" s="58"/>
      <c r="L893" s="16"/>
      <c r="M893" s="16"/>
      <c r="N893" s="58"/>
      <c r="O893" s="16"/>
      <c r="P893" s="40"/>
      <c r="Q893" s="68"/>
      <c r="R893" s="40"/>
      <c r="S893" s="40"/>
      <c r="T893" s="11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</row>
    <row r="894" spans="1:39" ht="12">
      <c r="A894" s="16"/>
      <c r="B894" s="16"/>
      <c r="C894" s="16"/>
      <c r="D894" s="16"/>
      <c r="E894" s="16"/>
      <c r="F894" s="16"/>
      <c r="G894" s="58"/>
      <c r="H894" s="16"/>
      <c r="I894" s="16"/>
      <c r="J894" s="16"/>
      <c r="K894" s="58"/>
      <c r="L894" s="16"/>
      <c r="M894" s="16"/>
      <c r="N894" s="58"/>
      <c r="O894" s="16"/>
      <c r="P894" s="40"/>
      <c r="Q894" s="68"/>
      <c r="R894" s="40"/>
      <c r="S894" s="40"/>
      <c r="T894" s="11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</row>
    <row r="895" spans="1:39" ht="12">
      <c r="A895" s="16"/>
      <c r="B895" s="16"/>
      <c r="C895" s="16"/>
      <c r="D895" s="16"/>
      <c r="E895" s="16"/>
      <c r="F895" s="16"/>
      <c r="G895" s="58"/>
      <c r="H895" s="16"/>
      <c r="I895" s="16"/>
      <c r="J895" s="16"/>
      <c r="K895" s="58"/>
      <c r="L895" s="16"/>
      <c r="M895" s="16"/>
      <c r="N895" s="58"/>
      <c r="O895" s="16"/>
      <c r="P895" s="40"/>
      <c r="Q895" s="68"/>
      <c r="R895" s="40"/>
      <c r="S895" s="40"/>
      <c r="T895" s="11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</row>
    <row r="896" spans="1:39" ht="12">
      <c r="A896" s="16"/>
      <c r="B896" s="16"/>
      <c r="C896" s="16"/>
      <c r="D896" s="16"/>
      <c r="E896" s="16"/>
      <c r="F896" s="16"/>
      <c r="G896" s="58"/>
      <c r="H896" s="16"/>
      <c r="I896" s="16"/>
      <c r="J896" s="16"/>
      <c r="K896" s="58"/>
      <c r="L896" s="16"/>
      <c r="M896" s="16"/>
      <c r="N896" s="58"/>
      <c r="O896" s="16"/>
      <c r="P896" s="40"/>
      <c r="Q896" s="68"/>
      <c r="R896" s="40"/>
      <c r="S896" s="40"/>
      <c r="T896" s="11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</row>
    <row r="897" spans="1:39" ht="12">
      <c r="A897" s="16"/>
      <c r="B897" s="16"/>
      <c r="C897" s="16"/>
      <c r="D897" s="16"/>
      <c r="E897" s="16"/>
      <c r="F897" s="16"/>
      <c r="G897" s="58"/>
      <c r="H897" s="16"/>
      <c r="I897" s="16"/>
      <c r="J897" s="16"/>
      <c r="K897" s="58"/>
      <c r="L897" s="16"/>
      <c r="M897" s="16"/>
      <c r="N897" s="58"/>
      <c r="O897" s="16"/>
      <c r="P897" s="40"/>
      <c r="Q897" s="68"/>
      <c r="R897" s="40"/>
      <c r="S897" s="40"/>
      <c r="T897" s="11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</row>
    <row r="898" spans="1:39" ht="12">
      <c r="A898" s="16"/>
      <c r="B898" s="16"/>
      <c r="C898" s="16"/>
      <c r="D898" s="16"/>
      <c r="E898" s="16"/>
      <c r="F898" s="16"/>
      <c r="G898" s="58"/>
      <c r="H898" s="16"/>
      <c r="I898" s="16"/>
      <c r="J898" s="16"/>
      <c r="K898" s="58"/>
      <c r="L898" s="16"/>
      <c r="M898" s="16"/>
      <c r="N898" s="58"/>
      <c r="O898" s="16"/>
      <c r="P898" s="40"/>
      <c r="Q898" s="68"/>
      <c r="R898" s="40"/>
      <c r="S898" s="40"/>
      <c r="T898" s="11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</row>
    <row r="899" spans="1:39" ht="12">
      <c r="A899" s="16"/>
      <c r="B899" s="16"/>
      <c r="C899" s="16"/>
      <c r="D899" s="16"/>
      <c r="E899" s="16"/>
      <c r="F899" s="16"/>
      <c r="G899" s="58"/>
      <c r="H899" s="16"/>
      <c r="I899" s="16"/>
      <c r="J899" s="16"/>
      <c r="K899" s="58"/>
      <c r="L899" s="16"/>
      <c r="M899" s="16"/>
      <c r="N899" s="58"/>
      <c r="O899" s="16"/>
      <c r="P899" s="40"/>
      <c r="Q899" s="68"/>
      <c r="R899" s="40"/>
      <c r="S899" s="40"/>
      <c r="T899" s="11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</row>
    <row r="900" spans="1:39" ht="12">
      <c r="A900" s="16"/>
      <c r="B900" s="16"/>
      <c r="C900" s="16"/>
      <c r="D900" s="16"/>
      <c r="E900" s="16"/>
      <c r="F900" s="16"/>
      <c r="G900" s="58"/>
      <c r="H900" s="16"/>
      <c r="I900" s="16"/>
      <c r="J900" s="16"/>
      <c r="K900" s="58"/>
      <c r="L900" s="16"/>
      <c r="M900" s="16"/>
      <c r="N900" s="58"/>
      <c r="O900" s="16"/>
      <c r="P900" s="40"/>
      <c r="Q900" s="68"/>
      <c r="R900" s="40"/>
      <c r="S900" s="40"/>
      <c r="T900" s="11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</row>
    <row r="901" spans="1:39" ht="12">
      <c r="A901" s="16"/>
      <c r="B901" s="16"/>
      <c r="C901" s="16"/>
      <c r="D901" s="16"/>
      <c r="E901" s="16"/>
      <c r="F901" s="16"/>
      <c r="G901" s="58"/>
      <c r="H901" s="16"/>
      <c r="I901" s="16"/>
      <c r="J901" s="16"/>
      <c r="K901" s="58"/>
      <c r="L901" s="16"/>
      <c r="M901" s="16"/>
      <c r="N901" s="58"/>
      <c r="O901" s="16"/>
      <c r="P901" s="40"/>
      <c r="Q901" s="68"/>
      <c r="R901" s="40"/>
      <c r="S901" s="40"/>
      <c r="T901" s="11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</row>
    <row r="902" spans="1:39" ht="12">
      <c r="A902" s="16"/>
      <c r="B902" s="16"/>
      <c r="C902" s="16"/>
      <c r="D902" s="16"/>
      <c r="E902" s="16"/>
      <c r="F902" s="16"/>
      <c r="G902" s="58"/>
      <c r="H902" s="16"/>
      <c r="I902" s="16"/>
      <c r="J902" s="16"/>
      <c r="K902" s="58"/>
      <c r="L902" s="16"/>
      <c r="M902" s="16"/>
      <c r="N902" s="58"/>
      <c r="O902" s="16"/>
      <c r="P902" s="40"/>
      <c r="Q902" s="68"/>
      <c r="R902" s="40"/>
      <c r="S902" s="40"/>
      <c r="T902" s="11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</row>
    <row r="903" spans="1:39" ht="12">
      <c r="A903" s="16"/>
      <c r="B903" s="16"/>
      <c r="C903" s="16"/>
      <c r="D903" s="16"/>
      <c r="E903" s="16"/>
      <c r="F903" s="16"/>
      <c r="G903" s="58"/>
      <c r="H903" s="16"/>
      <c r="I903" s="16"/>
      <c r="J903" s="16"/>
      <c r="K903" s="58"/>
      <c r="L903" s="16"/>
      <c r="M903" s="16"/>
      <c r="N903" s="58"/>
      <c r="O903" s="16"/>
      <c r="P903" s="40"/>
      <c r="Q903" s="68"/>
      <c r="R903" s="40"/>
      <c r="S903" s="40"/>
      <c r="T903" s="11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</row>
    <row r="904" spans="1:39" ht="12">
      <c r="A904" s="16"/>
      <c r="B904" s="16"/>
      <c r="C904" s="16"/>
      <c r="D904" s="16"/>
      <c r="E904" s="16"/>
      <c r="F904" s="16"/>
      <c r="G904" s="58"/>
      <c r="H904" s="16"/>
      <c r="I904" s="16"/>
      <c r="J904" s="16"/>
      <c r="K904" s="58"/>
      <c r="L904" s="16"/>
      <c r="M904" s="16"/>
      <c r="N904" s="58"/>
      <c r="O904" s="16"/>
      <c r="P904" s="40"/>
      <c r="Q904" s="68"/>
      <c r="R904" s="40"/>
      <c r="S904" s="40"/>
      <c r="T904" s="11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  <c r="AM904" s="40"/>
    </row>
    <row r="905" spans="1:39" ht="12">
      <c r="A905" s="16"/>
      <c r="B905" s="16"/>
      <c r="C905" s="16"/>
      <c r="D905" s="16"/>
      <c r="E905" s="16"/>
      <c r="F905" s="16"/>
      <c r="G905" s="58"/>
      <c r="H905" s="16"/>
      <c r="I905" s="16"/>
      <c r="J905" s="16"/>
      <c r="K905" s="58"/>
      <c r="L905" s="16"/>
      <c r="M905" s="16"/>
      <c r="N905" s="58"/>
      <c r="O905" s="16"/>
      <c r="P905" s="40"/>
      <c r="Q905" s="68"/>
      <c r="R905" s="40"/>
      <c r="S905" s="40"/>
      <c r="T905" s="11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</row>
    <row r="906" spans="1:39" ht="12">
      <c r="A906" s="16"/>
      <c r="B906" s="16"/>
      <c r="C906" s="16"/>
      <c r="D906" s="16"/>
      <c r="E906" s="16"/>
      <c r="F906" s="16"/>
      <c r="G906" s="58"/>
      <c r="H906" s="16"/>
      <c r="I906" s="16"/>
      <c r="J906" s="16"/>
      <c r="K906" s="58"/>
      <c r="L906" s="16"/>
      <c r="M906" s="16"/>
      <c r="N906" s="58"/>
      <c r="O906" s="16"/>
      <c r="P906" s="40"/>
      <c r="Q906" s="68"/>
      <c r="R906" s="40"/>
      <c r="S906" s="40"/>
      <c r="T906" s="11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</row>
    <row r="907" spans="1:39" ht="12">
      <c r="A907" s="16"/>
      <c r="B907" s="16"/>
      <c r="C907" s="16"/>
      <c r="D907" s="16"/>
      <c r="E907" s="16"/>
      <c r="F907" s="16"/>
      <c r="G907" s="58"/>
      <c r="H907" s="16"/>
      <c r="I907" s="16"/>
      <c r="J907" s="16"/>
      <c r="K907" s="58"/>
      <c r="L907" s="16"/>
      <c r="M907" s="16"/>
      <c r="N907" s="58"/>
      <c r="O907" s="16"/>
      <c r="P907" s="40"/>
      <c r="Q907" s="68"/>
      <c r="R907" s="40"/>
      <c r="S907" s="40"/>
      <c r="T907" s="11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  <c r="AM907" s="40"/>
    </row>
    <row r="908" spans="1:39" ht="12">
      <c r="A908" s="16"/>
      <c r="B908" s="16"/>
      <c r="C908" s="16"/>
      <c r="D908" s="16"/>
      <c r="E908" s="16"/>
      <c r="F908" s="16"/>
      <c r="G908" s="58"/>
      <c r="H908" s="16"/>
      <c r="I908" s="16"/>
      <c r="J908" s="16"/>
      <c r="K908" s="58"/>
      <c r="L908" s="16"/>
      <c r="M908" s="16"/>
      <c r="N908" s="58"/>
      <c r="O908" s="16"/>
      <c r="P908" s="40"/>
      <c r="Q908" s="68"/>
      <c r="R908" s="40"/>
      <c r="S908" s="40"/>
      <c r="T908" s="11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</row>
    <row r="909" spans="1:39" ht="12">
      <c r="A909" s="16"/>
      <c r="B909" s="16"/>
      <c r="C909" s="16"/>
      <c r="D909" s="16"/>
      <c r="E909" s="16"/>
      <c r="F909" s="16"/>
      <c r="G909" s="58"/>
      <c r="H909" s="16"/>
      <c r="I909" s="16"/>
      <c r="J909" s="16"/>
      <c r="K909" s="58"/>
      <c r="L909" s="16"/>
      <c r="M909" s="16"/>
      <c r="N909" s="58"/>
      <c r="O909" s="16"/>
      <c r="P909" s="40"/>
      <c r="Q909" s="68"/>
      <c r="R909" s="40"/>
      <c r="S909" s="40"/>
      <c r="T909" s="11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  <c r="AM909" s="40"/>
    </row>
    <row r="910" spans="1:39" ht="12">
      <c r="A910" s="16"/>
      <c r="B910" s="16"/>
      <c r="C910" s="16"/>
      <c r="D910" s="16"/>
      <c r="E910" s="16"/>
      <c r="F910" s="16"/>
      <c r="G910" s="58"/>
      <c r="H910" s="16"/>
      <c r="I910" s="16"/>
      <c r="J910" s="16"/>
      <c r="K910" s="58"/>
      <c r="L910" s="16"/>
      <c r="M910" s="16"/>
      <c r="N910" s="58"/>
      <c r="O910" s="16"/>
      <c r="P910" s="40"/>
      <c r="Q910" s="68"/>
      <c r="R910" s="40"/>
      <c r="S910" s="40"/>
      <c r="T910" s="11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  <c r="AM910" s="40"/>
    </row>
    <row r="911" spans="1:39" ht="12">
      <c r="A911" s="16"/>
      <c r="B911" s="16"/>
      <c r="C911" s="16"/>
      <c r="D911" s="16"/>
      <c r="E911" s="16"/>
      <c r="F911" s="16"/>
      <c r="G911" s="58"/>
      <c r="H911" s="16"/>
      <c r="I911" s="16"/>
      <c r="J911" s="16"/>
      <c r="K911" s="58"/>
      <c r="L911" s="16"/>
      <c r="M911" s="16"/>
      <c r="N911" s="58"/>
      <c r="O911" s="16"/>
      <c r="P911" s="40"/>
      <c r="Q911" s="68"/>
      <c r="R911" s="40"/>
      <c r="S911" s="40"/>
      <c r="T911" s="11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  <c r="AM911" s="40"/>
    </row>
    <row r="912" spans="1:39" ht="12">
      <c r="A912" s="16"/>
      <c r="B912" s="16"/>
      <c r="C912" s="16"/>
      <c r="D912" s="16"/>
      <c r="E912" s="16"/>
      <c r="F912" s="16"/>
      <c r="G912" s="58"/>
      <c r="H912" s="16"/>
      <c r="I912" s="16"/>
      <c r="J912" s="16"/>
      <c r="K912" s="58"/>
      <c r="L912" s="16"/>
      <c r="M912" s="16"/>
      <c r="N912" s="58"/>
      <c r="O912" s="16"/>
      <c r="P912" s="40"/>
      <c r="Q912" s="68"/>
      <c r="R912" s="40"/>
      <c r="S912" s="40"/>
      <c r="T912" s="11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</row>
    <row r="913" spans="1:39" ht="12">
      <c r="A913" s="16"/>
      <c r="B913" s="16"/>
      <c r="C913" s="16"/>
      <c r="D913" s="16"/>
      <c r="E913" s="16"/>
      <c r="F913" s="16"/>
      <c r="G913" s="58"/>
      <c r="H913" s="16"/>
      <c r="I913" s="16"/>
      <c r="J913" s="16"/>
      <c r="K913" s="58"/>
      <c r="L913" s="16"/>
      <c r="M913" s="16"/>
      <c r="N913" s="58"/>
      <c r="O913" s="16"/>
      <c r="P913" s="40"/>
      <c r="Q913" s="68"/>
      <c r="R913" s="40"/>
      <c r="S913" s="40"/>
      <c r="T913" s="11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</row>
    <row r="914" spans="1:39" ht="12">
      <c r="A914" s="16"/>
      <c r="B914" s="16"/>
      <c r="C914" s="16"/>
      <c r="D914" s="16"/>
      <c r="E914" s="16"/>
      <c r="F914" s="16"/>
      <c r="G914" s="58"/>
      <c r="H914" s="16"/>
      <c r="I914" s="16"/>
      <c r="J914" s="16"/>
      <c r="K914" s="58"/>
      <c r="L914" s="16"/>
      <c r="M914" s="16"/>
      <c r="N914" s="58"/>
      <c r="O914" s="16"/>
      <c r="P914" s="40"/>
      <c r="Q914" s="68"/>
      <c r="R914" s="40"/>
      <c r="S914" s="40"/>
      <c r="T914" s="11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</row>
    <row r="915" spans="1:39" ht="12">
      <c r="A915" s="16"/>
      <c r="B915" s="16"/>
      <c r="C915" s="16"/>
      <c r="D915" s="16"/>
      <c r="E915" s="16"/>
      <c r="F915" s="16"/>
      <c r="G915" s="58"/>
      <c r="H915" s="16"/>
      <c r="I915" s="16"/>
      <c r="J915" s="16"/>
      <c r="K915" s="58"/>
      <c r="L915" s="16"/>
      <c r="M915" s="16"/>
      <c r="N915" s="58"/>
      <c r="O915" s="16"/>
      <c r="P915" s="40"/>
      <c r="Q915" s="68"/>
      <c r="R915" s="40"/>
      <c r="S915" s="40"/>
      <c r="T915" s="11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</row>
    <row r="916" spans="1:39" ht="12">
      <c r="A916" s="16"/>
      <c r="B916" s="16"/>
      <c r="C916" s="16"/>
      <c r="D916" s="16"/>
      <c r="E916" s="16"/>
      <c r="F916" s="16"/>
      <c r="G916" s="58"/>
      <c r="H916" s="16"/>
      <c r="I916" s="16"/>
      <c r="J916" s="16"/>
      <c r="K916" s="58"/>
      <c r="L916" s="16"/>
      <c r="M916" s="16"/>
      <c r="N916" s="58"/>
      <c r="O916" s="16"/>
      <c r="P916" s="40"/>
      <c r="Q916" s="68"/>
      <c r="R916" s="40"/>
      <c r="S916" s="40"/>
      <c r="T916" s="11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  <c r="AM916" s="40"/>
    </row>
    <row r="917" spans="1:39" ht="12">
      <c r="A917" s="16"/>
      <c r="B917" s="16"/>
      <c r="C917" s="16"/>
      <c r="D917" s="16"/>
      <c r="E917" s="16"/>
      <c r="F917" s="16"/>
      <c r="G917" s="58"/>
      <c r="H917" s="16"/>
      <c r="I917" s="16"/>
      <c r="J917" s="16"/>
      <c r="K917" s="58"/>
      <c r="L917" s="16"/>
      <c r="M917" s="16"/>
      <c r="N917" s="58"/>
      <c r="O917" s="16"/>
      <c r="P917" s="40"/>
      <c r="Q917" s="68"/>
      <c r="R917" s="40"/>
      <c r="S917" s="40"/>
      <c r="T917" s="11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</row>
    <row r="918" spans="1:39" ht="12">
      <c r="A918" s="16"/>
      <c r="B918" s="16"/>
      <c r="C918" s="16"/>
      <c r="D918" s="16"/>
      <c r="E918" s="16"/>
      <c r="F918" s="16"/>
      <c r="G918" s="58"/>
      <c r="H918" s="16"/>
      <c r="I918" s="16"/>
      <c r="J918" s="16"/>
      <c r="K918" s="58"/>
      <c r="L918" s="16"/>
      <c r="M918" s="16"/>
      <c r="N918" s="58"/>
      <c r="O918" s="16"/>
      <c r="P918" s="40"/>
      <c r="Q918" s="68"/>
      <c r="R918" s="40"/>
      <c r="S918" s="40"/>
      <c r="T918" s="11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  <c r="AM918" s="40"/>
    </row>
    <row r="919" spans="1:39" ht="12">
      <c r="A919" s="16"/>
      <c r="B919" s="16"/>
      <c r="C919" s="16"/>
      <c r="D919" s="16"/>
      <c r="E919" s="16"/>
      <c r="F919" s="16"/>
      <c r="G919" s="58"/>
      <c r="H919" s="16"/>
      <c r="I919" s="16"/>
      <c r="J919" s="16"/>
      <c r="K919" s="58"/>
      <c r="L919" s="16"/>
      <c r="M919" s="16"/>
      <c r="N919" s="58"/>
      <c r="O919" s="16"/>
      <c r="P919" s="40"/>
      <c r="Q919" s="68"/>
      <c r="R919" s="40"/>
      <c r="S919" s="40"/>
      <c r="T919" s="11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</row>
    <row r="920" spans="1:39" ht="12">
      <c r="A920" s="16"/>
      <c r="B920" s="16"/>
      <c r="C920" s="16"/>
      <c r="D920" s="16"/>
      <c r="E920" s="16"/>
      <c r="F920" s="16"/>
      <c r="G920" s="58"/>
      <c r="H920" s="16"/>
      <c r="I920" s="16"/>
      <c r="J920" s="16"/>
      <c r="K920" s="58"/>
      <c r="L920" s="16"/>
      <c r="M920" s="16"/>
      <c r="N920" s="58"/>
      <c r="O920" s="16"/>
      <c r="P920" s="40"/>
      <c r="Q920" s="68"/>
      <c r="R920" s="40"/>
      <c r="S920" s="40"/>
      <c r="T920" s="11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  <c r="AM920" s="40"/>
    </row>
    <row r="921" spans="1:39" ht="12">
      <c r="A921" s="16"/>
      <c r="B921" s="16"/>
      <c r="C921" s="16"/>
      <c r="D921" s="16"/>
      <c r="E921" s="16"/>
      <c r="F921" s="16"/>
      <c r="G921" s="58"/>
      <c r="H921" s="16"/>
      <c r="I921" s="16"/>
      <c r="J921" s="16"/>
      <c r="K921" s="58"/>
      <c r="L921" s="16"/>
      <c r="M921" s="16"/>
      <c r="N921" s="58"/>
      <c r="O921" s="16"/>
      <c r="P921" s="40"/>
      <c r="Q921" s="68"/>
      <c r="R921" s="40"/>
      <c r="S921" s="40"/>
      <c r="T921" s="11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</row>
    <row r="922" spans="1:39" ht="12">
      <c r="A922" s="16"/>
      <c r="B922" s="16"/>
      <c r="C922" s="16"/>
      <c r="D922" s="16"/>
      <c r="E922" s="16"/>
      <c r="F922" s="16"/>
      <c r="G922" s="58"/>
      <c r="H922" s="16"/>
      <c r="I922" s="16"/>
      <c r="J922" s="16"/>
      <c r="K922" s="58"/>
      <c r="L922" s="16"/>
      <c r="M922" s="16"/>
      <c r="N922" s="58"/>
      <c r="O922" s="16"/>
      <c r="P922" s="40"/>
      <c r="Q922" s="68"/>
      <c r="R922" s="40"/>
      <c r="S922" s="40"/>
      <c r="T922" s="11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</row>
    <row r="923" spans="1:39" ht="12">
      <c r="A923" s="16"/>
      <c r="B923" s="16"/>
      <c r="C923" s="16"/>
      <c r="D923" s="16"/>
      <c r="E923" s="16"/>
      <c r="F923" s="16"/>
      <c r="G923" s="58"/>
      <c r="H923" s="16"/>
      <c r="I923" s="16"/>
      <c r="J923" s="16"/>
      <c r="K923" s="58"/>
      <c r="L923" s="16"/>
      <c r="M923" s="16"/>
      <c r="N923" s="58"/>
      <c r="O923" s="16"/>
      <c r="P923" s="40"/>
      <c r="Q923" s="68"/>
      <c r="R923" s="40"/>
      <c r="S923" s="40"/>
      <c r="T923" s="11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</row>
    <row r="924" spans="1:39" ht="12">
      <c r="A924" s="16"/>
      <c r="B924" s="16"/>
      <c r="C924" s="16"/>
      <c r="D924" s="16"/>
      <c r="E924" s="16"/>
      <c r="F924" s="16"/>
      <c r="G924" s="58"/>
      <c r="H924" s="16"/>
      <c r="I924" s="16"/>
      <c r="J924" s="16"/>
      <c r="K924" s="58"/>
      <c r="L924" s="16"/>
      <c r="M924" s="16"/>
      <c r="N924" s="58"/>
      <c r="O924" s="16"/>
      <c r="P924" s="40"/>
      <c r="Q924" s="68"/>
      <c r="R924" s="40"/>
      <c r="S924" s="40"/>
      <c r="T924" s="11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</row>
    <row r="925" spans="1:39" ht="12">
      <c r="A925" s="16"/>
      <c r="B925" s="16"/>
      <c r="C925" s="16"/>
      <c r="D925" s="16"/>
      <c r="E925" s="16"/>
      <c r="F925" s="16"/>
      <c r="G925" s="58"/>
      <c r="H925" s="16"/>
      <c r="I925" s="16"/>
      <c r="J925" s="16"/>
      <c r="K925" s="58"/>
      <c r="L925" s="16"/>
      <c r="M925" s="16"/>
      <c r="N925" s="58"/>
      <c r="O925" s="16"/>
      <c r="P925" s="40"/>
      <c r="Q925" s="68"/>
      <c r="R925" s="40"/>
      <c r="S925" s="40"/>
      <c r="T925" s="11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  <c r="AM925" s="40"/>
    </row>
    <row r="926" spans="1:39" ht="12">
      <c r="A926" s="16"/>
      <c r="B926" s="16"/>
      <c r="C926" s="16"/>
      <c r="D926" s="16"/>
      <c r="E926" s="16"/>
      <c r="F926" s="16"/>
      <c r="G926" s="58"/>
      <c r="H926" s="16"/>
      <c r="I926" s="16"/>
      <c r="J926" s="16"/>
      <c r="K926" s="58"/>
      <c r="L926" s="16"/>
      <c r="M926" s="16"/>
      <c r="N926" s="58"/>
      <c r="O926" s="16"/>
      <c r="P926" s="40"/>
      <c r="Q926" s="68"/>
      <c r="R926" s="40"/>
      <c r="S926" s="40"/>
      <c r="T926" s="11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</row>
    <row r="927" spans="1:39" ht="12">
      <c r="A927" s="16"/>
      <c r="B927" s="16"/>
      <c r="C927" s="16"/>
      <c r="D927" s="16"/>
      <c r="E927" s="16"/>
      <c r="F927" s="16"/>
      <c r="G927" s="58"/>
      <c r="H927" s="16"/>
      <c r="I927" s="16"/>
      <c r="J927" s="16"/>
      <c r="K927" s="58"/>
      <c r="L927" s="16"/>
      <c r="M927" s="16"/>
      <c r="N927" s="58"/>
      <c r="O927" s="16"/>
      <c r="P927" s="40"/>
      <c r="Q927" s="68"/>
      <c r="R927" s="40"/>
      <c r="S927" s="40"/>
      <c r="T927" s="11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</row>
    <row r="928" spans="1:39" ht="12">
      <c r="A928" s="16"/>
      <c r="B928" s="16"/>
      <c r="C928" s="16"/>
      <c r="D928" s="16"/>
      <c r="E928" s="16"/>
      <c r="F928" s="16"/>
      <c r="G928" s="58"/>
      <c r="H928" s="16"/>
      <c r="I928" s="16"/>
      <c r="J928" s="16"/>
      <c r="K928" s="58"/>
      <c r="L928" s="16"/>
      <c r="M928" s="16"/>
      <c r="N928" s="58"/>
      <c r="O928" s="16"/>
      <c r="P928" s="40"/>
      <c r="Q928" s="68"/>
      <c r="R928" s="40"/>
      <c r="S928" s="40"/>
      <c r="T928" s="11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</row>
    <row r="929" spans="1:39" ht="12">
      <c r="A929" s="16"/>
      <c r="B929" s="16"/>
      <c r="C929" s="16"/>
      <c r="D929" s="16"/>
      <c r="E929" s="16"/>
      <c r="F929" s="16"/>
      <c r="G929" s="58"/>
      <c r="H929" s="16"/>
      <c r="I929" s="16"/>
      <c r="J929" s="16"/>
      <c r="K929" s="58"/>
      <c r="L929" s="16"/>
      <c r="M929" s="16"/>
      <c r="N929" s="58"/>
      <c r="O929" s="16"/>
      <c r="P929" s="40"/>
      <c r="Q929" s="68"/>
      <c r="R929" s="40"/>
      <c r="S929" s="40"/>
      <c r="T929" s="11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  <c r="AM929" s="40"/>
    </row>
    <row r="930" spans="1:39" ht="12">
      <c r="A930" s="16"/>
      <c r="B930" s="16"/>
      <c r="C930" s="16"/>
      <c r="D930" s="16"/>
      <c r="E930" s="16"/>
      <c r="F930" s="16"/>
      <c r="G930" s="58"/>
      <c r="H930" s="16"/>
      <c r="I930" s="16"/>
      <c r="J930" s="16"/>
      <c r="K930" s="58"/>
      <c r="L930" s="16"/>
      <c r="M930" s="16"/>
      <c r="N930" s="58"/>
      <c r="O930" s="16"/>
      <c r="P930" s="40"/>
      <c r="Q930" s="68"/>
      <c r="R930" s="40"/>
      <c r="S930" s="40"/>
      <c r="T930" s="11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  <c r="AM930" s="40"/>
    </row>
    <row r="931" spans="1:39" ht="12">
      <c r="A931" s="16"/>
      <c r="B931" s="16"/>
      <c r="C931" s="16"/>
      <c r="D931" s="16"/>
      <c r="E931" s="16"/>
      <c r="F931" s="16"/>
      <c r="G931" s="58"/>
      <c r="H931" s="16"/>
      <c r="I931" s="16"/>
      <c r="J931" s="16"/>
      <c r="K931" s="58"/>
      <c r="L931" s="16"/>
      <c r="M931" s="16"/>
      <c r="N931" s="58"/>
      <c r="O931" s="16"/>
      <c r="P931" s="40"/>
      <c r="Q931" s="68"/>
      <c r="R931" s="40"/>
      <c r="S931" s="40"/>
      <c r="T931" s="11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</row>
    <row r="932" spans="1:39" ht="12">
      <c r="A932" s="16"/>
      <c r="B932" s="16"/>
      <c r="C932" s="16"/>
      <c r="D932" s="16"/>
      <c r="E932" s="16"/>
      <c r="F932" s="16"/>
      <c r="G932" s="58"/>
      <c r="H932" s="16"/>
      <c r="I932" s="16"/>
      <c r="J932" s="16"/>
      <c r="K932" s="58"/>
      <c r="L932" s="16"/>
      <c r="M932" s="16"/>
      <c r="N932" s="58"/>
      <c r="O932" s="16"/>
      <c r="P932" s="40"/>
      <c r="Q932" s="68"/>
      <c r="R932" s="40"/>
      <c r="S932" s="40"/>
      <c r="T932" s="11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</row>
    <row r="933" spans="1:39" ht="12">
      <c r="A933" s="16"/>
      <c r="B933" s="16"/>
      <c r="C933" s="16"/>
      <c r="D933" s="16"/>
      <c r="E933" s="16"/>
      <c r="F933" s="16"/>
      <c r="G933" s="58"/>
      <c r="H933" s="16"/>
      <c r="I933" s="16"/>
      <c r="J933" s="16"/>
      <c r="K933" s="58"/>
      <c r="L933" s="16"/>
      <c r="M933" s="16"/>
      <c r="N933" s="58"/>
      <c r="O933" s="16"/>
      <c r="P933" s="40"/>
      <c r="Q933" s="68"/>
      <c r="R933" s="40"/>
      <c r="S933" s="40"/>
      <c r="T933" s="11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</row>
    <row r="934" spans="1:39" ht="12">
      <c r="P934" s="41"/>
      <c r="Q934" s="79"/>
      <c r="R934" s="41"/>
      <c r="S934" s="41"/>
      <c r="T934" s="113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</row>
    <row r="935" spans="1:39" ht="12">
      <c r="P935" s="41"/>
      <c r="Q935" s="79"/>
      <c r="R935" s="41"/>
      <c r="S935" s="41"/>
      <c r="T935" s="113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</row>
    <row r="936" spans="1:39" ht="12">
      <c r="P936" s="41"/>
      <c r="Q936" s="79"/>
      <c r="R936" s="41"/>
      <c r="S936" s="41"/>
      <c r="T936" s="113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</row>
  </sheetData>
  <mergeCells count="8">
    <mergeCell ref="T53:AD54"/>
    <mergeCell ref="C13:D23"/>
    <mergeCell ref="C44:C56"/>
    <mergeCell ref="A5:N5"/>
    <mergeCell ref="D26:O26"/>
    <mergeCell ref="E11:O11"/>
    <mergeCell ref="D43:O43"/>
    <mergeCell ref="T36:Z3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N975"/>
  <sheetViews>
    <sheetView tabSelected="1" topLeftCell="A5" zoomScale="102" zoomScaleNormal="102" workbookViewId="0">
      <selection activeCell="M13" sqref="M13:M25"/>
    </sheetView>
  </sheetViews>
  <sheetFormatPr defaultColWidth="12.5703125" defaultRowHeight="15.75" customHeight="1"/>
  <cols>
    <col min="1" max="1" width="12.5703125" style="19"/>
    <col min="2" max="4" width="10.28515625" style="19" customWidth="1"/>
    <col min="5" max="5" width="8.7109375" style="19" customWidth="1"/>
    <col min="6" max="6" width="7.28515625" style="19" customWidth="1"/>
    <col min="7" max="7" width="5.7109375" style="19" customWidth="1"/>
    <col min="8" max="8" width="1.85546875" style="61" customWidth="1"/>
    <col min="9" max="10" width="5.7109375" style="19" customWidth="1"/>
    <col min="11" max="11" width="9.28515625" style="19" customWidth="1"/>
    <col min="12" max="12" width="1.85546875" style="61" customWidth="1"/>
    <col min="13" max="14" width="5.7109375" style="19" customWidth="1"/>
    <col min="15" max="15" width="1.85546875" style="61" customWidth="1"/>
    <col min="16" max="16" width="11.85546875" style="19" customWidth="1"/>
    <col min="17" max="17" width="12.5703125" style="19"/>
    <col min="18" max="18" width="1.85546875" style="61" customWidth="1"/>
    <col min="19" max="20" width="12.5703125" style="19"/>
    <col min="21" max="21" width="12.5703125" style="112"/>
    <col min="22" max="16384" width="12.5703125" style="19"/>
  </cols>
  <sheetData>
    <row r="1" spans="1:40" s="71" customFormat="1" ht="12">
      <c r="A1" s="69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U1" s="106"/>
    </row>
    <row r="2" spans="1:40" s="71" customFormat="1" ht="12">
      <c r="A2" s="70" t="s">
        <v>42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U2" s="106"/>
    </row>
    <row r="3" spans="1:40" s="71" customFormat="1" ht="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U3" s="106"/>
    </row>
    <row r="4" spans="1:40" s="71" customFormat="1" ht="12">
      <c r="A4" s="72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U4" s="106"/>
    </row>
    <row r="5" spans="1:40" s="71" customFormat="1" ht="27" customHeight="1">
      <c r="A5" s="122" t="s">
        <v>14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73"/>
      <c r="Q5" s="73"/>
      <c r="R5" s="73"/>
      <c r="S5" s="73"/>
      <c r="T5" s="73"/>
      <c r="U5" s="105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</row>
    <row r="6" spans="1:40" s="71" customFormat="1" ht="12">
      <c r="A6" s="74" t="s">
        <v>55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105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s="71" customFormat="1" ht="12">
      <c r="A7" s="73" t="s">
        <v>43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3"/>
      <c r="R7" s="73"/>
      <c r="S7" s="73"/>
      <c r="T7" s="73"/>
      <c r="U7" s="105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</row>
    <row r="8" spans="1:40" s="71" customFormat="1" ht="25.9" customHeight="1">
      <c r="A8" s="122" t="s">
        <v>44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76"/>
      <c r="R8" s="73"/>
      <c r="S8" s="73"/>
      <c r="T8" s="73"/>
      <c r="U8" s="105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</row>
    <row r="9" spans="1:40" s="71" customFormat="1" ht="12">
      <c r="A9" s="73" t="s">
        <v>25</v>
      </c>
      <c r="B9" s="73"/>
      <c r="C9" s="73"/>
      <c r="D9" s="73"/>
      <c r="E9" s="73"/>
      <c r="F9" s="73"/>
      <c r="G9" s="77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105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</row>
    <row r="10" spans="1:40" s="71" customFormat="1" ht="12">
      <c r="A10" s="73" t="s">
        <v>26</v>
      </c>
      <c r="B10" s="73"/>
      <c r="C10" s="73"/>
      <c r="D10" s="73"/>
      <c r="E10" s="73"/>
      <c r="F10" s="73"/>
      <c r="G10" s="77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105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</row>
    <row r="11" spans="1:40" s="71" customFormat="1" ht="12">
      <c r="A11" s="73" t="s">
        <v>26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105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</row>
    <row r="12" spans="1:40" ht="38.25" customHeight="1">
      <c r="A12" s="17"/>
      <c r="B12" s="28"/>
      <c r="C12" s="28"/>
      <c r="D12" s="28"/>
      <c r="E12" s="28"/>
      <c r="F12" s="126" t="s">
        <v>67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7"/>
      <c r="R12" s="78"/>
      <c r="S12" s="17"/>
      <c r="T12" s="17"/>
      <c r="U12" s="3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40" ht="60">
      <c r="A13" s="29" t="s">
        <v>27</v>
      </c>
      <c r="B13" s="30" t="s">
        <v>28</v>
      </c>
      <c r="C13" s="132" t="s">
        <v>73</v>
      </c>
      <c r="D13" s="132"/>
      <c r="E13" s="132"/>
      <c r="F13" s="31" t="s">
        <v>30</v>
      </c>
      <c r="G13" s="31" t="s">
        <v>31</v>
      </c>
      <c r="H13" s="59"/>
      <c r="I13" s="31" t="s">
        <v>32</v>
      </c>
      <c r="J13" s="31" t="s">
        <v>33</v>
      </c>
      <c r="K13" s="31" t="s">
        <v>34</v>
      </c>
      <c r="L13" s="59"/>
      <c r="M13" s="31" t="s">
        <v>36</v>
      </c>
      <c r="N13" s="31" t="s">
        <v>35</v>
      </c>
      <c r="O13" s="59"/>
      <c r="P13" s="31" t="s">
        <v>37</v>
      </c>
      <c r="Q13" s="31" t="s">
        <v>38</v>
      </c>
      <c r="R13" s="59"/>
      <c r="S13" s="31" t="s">
        <v>39</v>
      </c>
      <c r="T13" s="31" t="s">
        <v>40</v>
      </c>
      <c r="U13" s="107" t="s">
        <v>78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ht="15.75" customHeight="1">
      <c r="A14" s="17" t="s">
        <v>1</v>
      </c>
      <c r="B14" s="32">
        <v>87</v>
      </c>
      <c r="C14" s="132"/>
      <c r="D14" s="132"/>
      <c r="E14" s="132"/>
      <c r="F14" s="18">
        <v>51</v>
      </c>
      <c r="G14" s="18">
        <v>36</v>
      </c>
      <c r="H14" s="60"/>
      <c r="I14" s="18">
        <v>56</v>
      </c>
      <c r="J14" s="18">
        <v>25</v>
      </c>
      <c r="K14" s="18">
        <v>6</v>
      </c>
      <c r="L14" s="60"/>
      <c r="M14" s="18">
        <v>77</v>
      </c>
      <c r="N14" s="18">
        <v>10</v>
      </c>
      <c r="O14" s="60"/>
      <c r="P14" s="18">
        <v>17</v>
      </c>
      <c r="Q14" s="18">
        <f>B14-P14</f>
        <v>70</v>
      </c>
      <c r="R14" s="60"/>
      <c r="S14" s="18">
        <v>16</v>
      </c>
      <c r="T14" s="18">
        <f>B14-S14</f>
        <v>71</v>
      </c>
      <c r="U14" s="3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ht="15.75" customHeight="1">
      <c r="A15" s="17" t="s">
        <v>2</v>
      </c>
      <c r="B15" s="32">
        <v>95</v>
      </c>
      <c r="C15" s="132"/>
      <c r="D15" s="132"/>
      <c r="E15" s="132"/>
      <c r="F15" s="18">
        <v>48</v>
      </c>
      <c r="G15" s="18">
        <v>47</v>
      </c>
      <c r="H15" s="60"/>
      <c r="I15" s="18">
        <v>63</v>
      </c>
      <c r="J15" s="18">
        <v>28</v>
      </c>
      <c r="K15" s="18">
        <v>4</v>
      </c>
      <c r="L15" s="60"/>
      <c r="M15" s="18">
        <v>86</v>
      </c>
      <c r="N15" s="18">
        <v>9</v>
      </c>
      <c r="O15" s="60"/>
      <c r="P15" s="18">
        <v>42</v>
      </c>
      <c r="Q15" s="18">
        <f>B15-P15</f>
        <v>53</v>
      </c>
      <c r="R15" s="60"/>
      <c r="S15" s="18">
        <v>34</v>
      </c>
      <c r="T15" s="18">
        <f>B15-S15</f>
        <v>61</v>
      </c>
      <c r="U15" s="3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ht="15.75" customHeight="1">
      <c r="A16" s="17" t="s">
        <v>3</v>
      </c>
      <c r="B16" s="32">
        <v>52</v>
      </c>
      <c r="C16" s="132"/>
      <c r="D16" s="132"/>
      <c r="E16" s="132"/>
      <c r="F16" s="18">
        <v>25</v>
      </c>
      <c r="G16" s="18">
        <v>27</v>
      </c>
      <c r="H16" s="60"/>
      <c r="I16" s="18">
        <v>34</v>
      </c>
      <c r="J16" s="18">
        <v>13</v>
      </c>
      <c r="K16" s="18">
        <v>5</v>
      </c>
      <c r="L16" s="60"/>
      <c r="M16" s="18">
        <v>44</v>
      </c>
      <c r="N16" s="18">
        <v>8</v>
      </c>
      <c r="O16" s="60"/>
      <c r="P16" s="18">
        <v>22</v>
      </c>
      <c r="Q16" s="18">
        <f>B16-P16</f>
        <v>30</v>
      </c>
      <c r="R16" s="60"/>
      <c r="S16" s="18">
        <v>20</v>
      </c>
      <c r="T16" s="18">
        <f>B16-S16</f>
        <v>32</v>
      </c>
      <c r="U16" s="3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ht="15.75" customHeight="1">
      <c r="A17" s="17" t="s">
        <v>4</v>
      </c>
      <c r="B17" s="32">
        <v>92</v>
      </c>
      <c r="C17" s="132"/>
      <c r="D17" s="132"/>
      <c r="E17" s="132"/>
      <c r="F17" s="18">
        <v>51</v>
      </c>
      <c r="G17" s="18">
        <v>41</v>
      </c>
      <c r="H17" s="60"/>
      <c r="I17" s="18">
        <v>58</v>
      </c>
      <c r="J17" s="18">
        <v>25</v>
      </c>
      <c r="K17" s="18">
        <v>9</v>
      </c>
      <c r="L17" s="60"/>
      <c r="M17" s="18">
        <v>79</v>
      </c>
      <c r="N17" s="18">
        <v>13</v>
      </c>
      <c r="O17" s="60"/>
      <c r="P17" s="18">
        <v>31</v>
      </c>
      <c r="Q17" s="18">
        <f>B17-P17</f>
        <v>61</v>
      </c>
      <c r="R17" s="60"/>
      <c r="S17" s="18">
        <v>26</v>
      </c>
      <c r="T17" s="18">
        <f>B17-S17</f>
        <v>66</v>
      </c>
      <c r="U17" s="3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ht="15.75" customHeight="1">
      <c r="A18" s="17" t="s">
        <v>5</v>
      </c>
      <c r="B18" s="32">
        <v>87</v>
      </c>
      <c r="C18" s="132"/>
      <c r="D18" s="132"/>
      <c r="E18" s="132"/>
      <c r="F18" s="18">
        <v>43</v>
      </c>
      <c r="G18" s="18">
        <v>44</v>
      </c>
      <c r="H18" s="60"/>
      <c r="I18" s="18">
        <v>60</v>
      </c>
      <c r="J18" s="18">
        <v>16</v>
      </c>
      <c r="K18" s="18">
        <v>11</v>
      </c>
      <c r="L18" s="60"/>
      <c r="M18" s="18">
        <v>53</v>
      </c>
      <c r="N18" s="18">
        <v>34</v>
      </c>
      <c r="O18" s="60"/>
      <c r="P18" s="18">
        <v>26</v>
      </c>
      <c r="Q18" s="18">
        <f>B18-P18</f>
        <v>61</v>
      </c>
      <c r="R18" s="60"/>
      <c r="S18" s="18">
        <v>21</v>
      </c>
      <c r="T18" s="18">
        <f>B18-S18</f>
        <v>66</v>
      </c>
      <c r="U18" s="3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ht="15.75" customHeight="1">
      <c r="A19" s="17" t="s">
        <v>6</v>
      </c>
      <c r="B19" s="32">
        <v>79</v>
      </c>
      <c r="C19" s="132"/>
      <c r="D19" s="132"/>
      <c r="E19" s="132"/>
      <c r="F19" s="18">
        <v>41</v>
      </c>
      <c r="G19" s="18">
        <v>38</v>
      </c>
      <c r="H19" s="60"/>
      <c r="I19" s="18">
        <v>47</v>
      </c>
      <c r="J19" s="18">
        <v>16</v>
      </c>
      <c r="K19" s="18">
        <v>16</v>
      </c>
      <c r="L19" s="60"/>
      <c r="M19" s="18">
        <v>58</v>
      </c>
      <c r="N19" s="18">
        <v>21</v>
      </c>
      <c r="O19" s="60"/>
      <c r="P19" s="18">
        <v>29</v>
      </c>
      <c r="Q19" s="18">
        <f>B19-P19</f>
        <v>50</v>
      </c>
      <c r="R19" s="60"/>
      <c r="S19" s="18">
        <v>15</v>
      </c>
      <c r="T19" s="18">
        <f>B19-S19</f>
        <v>64</v>
      </c>
      <c r="U19" s="3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ht="15.75" customHeight="1">
      <c r="A20" s="17" t="s">
        <v>7</v>
      </c>
      <c r="B20" s="32">
        <v>79</v>
      </c>
      <c r="C20" s="132"/>
      <c r="D20" s="132"/>
      <c r="E20" s="132"/>
      <c r="F20" s="18">
        <v>46</v>
      </c>
      <c r="G20" s="18">
        <v>33</v>
      </c>
      <c r="H20" s="60"/>
      <c r="I20" s="18">
        <v>52</v>
      </c>
      <c r="J20" s="18">
        <v>17</v>
      </c>
      <c r="K20" s="18">
        <v>10</v>
      </c>
      <c r="L20" s="60"/>
      <c r="M20" s="18">
        <v>68</v>
      </c>
      <c r="N20" s="18">
        <v>11</v>
      </c>
      <c r="O20" s="60"/>
      <c r="P20" s="18">
        <v>35</v>
      </c>
      <c r="Q20" s="18">
        <f>B20-P20</f>
        <v>44</v>
      </c>
      <c r="R20" s="60"/>
      <c r="S20" s="18">
        <v>16</v>
      </c>
      <c r="T20" s="18">
        <f>B20-S20</f>
        <v>63</v>
      </c>
      <c r="U20" s="3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15.75" customHeight="1">
      <c r="A21" s="17" t="s">
        <v>8</v>
      </c>
      <c r="B21" s="32">
        <v>42</v>
      </c>
      <c r="C21" s="132"/>
      <c r="D21" s="132"/>
      <c r="E21" s="132"/>
      <c r="F21" s="18">
        <v>26</v>
      </c>
      <c r="G21" s="18">
        <v>16</v>
      </c>
      <c r="H21" s="60"/>
      <c r="I21" s="18">
        <v>27</v>
      </c>
      <c r="J21" s="18">
        <v>9</v>
      </c>
      <c r="K21" s="18">
        <v>6</v>
      </c>
      <c r="L21" s="60"/>
      <c r="M21" s="18">
        <v>37</v>
      </c>
      <c r="N21" s="18">
        <v>5</v>
      </c>
      <c r="O21" s="60"/>
      <c r="P21" s="18">
        <v>7</v>
      </c>
      <c r="Q21" s="18">
        <f>B21-P21</f>
        <v>35</v>
      </c>
      <c r="R21" s="60"/>
      <c r="S21" s="18">
        <v>11</v>
      </c>
      <c r="T21" s="18">
        <f>B21-S21</f>
        <v>31</v>
      </c>
      <c r="U21" s="3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15.75" customHeight="1">
      <c r="A22" s="17" t="s">
        <v>9</v>
      </c>
      <c r="B22" s="32">
        <v>91</v>
      </c>
      <c r="C22" s="132"/>
      <c r="D22" s="132"/>
      <c r="E22" s="132"/>
      <c r="F22" s="18">
        <v>59</v>
      </c>
      <c r="G22" s="18">
        <v>32</v>
      </c>
      <c r="H22" s="60"/>
      <c r="I22" s="18">
        <v>45</v>
      </c>
      <c r="J22" s="18">
        <v>42</v>
      </c>
      <c r="K22" s="18">
        <v>4</v>
      </c>
      <c r="L22" s="60"/>
      <c r="M22" s="18">
        <v>60</v>
      </c>
      <c r="N22" s="18">
        <v>31</v>
      </c>
      <c r="O22" s="60"/>
      <c r="P22" s="18">
        <v>18</v>
      </c>
      <c r="Q22" s="18">
        <f>B22-P22</f>
        <v>73</v>
      </c>
      <c r="R22" s="60"/>
      <c r="S22" s="18">
        <v>30</v>
      </c>
      <c r="T22" s="18">
        <f>B22-S22</f>
        <v>61</v>
      </c>
      <c r="U22" s="3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15.75" customHeight="1">
      <c r="A23" s="17" t="s">
        <v>10</v>
      </c>
      <c r="B23" s="32">
        <v>69</v>
      </c>
      <c r="C23" s="132"/>
      <c r="D23" s="132"/>
      <c r="E23" s="132"/>
      <c r="F23" s="18">
        <v>45</v>
      </c>
      <c r="G23" s="18">
        <v>24</v>
      </c>
      <c r="H23" s="60"/>
      <c r="I23" s="18">
        <v>37</v>
      </c>
      <c r="J23" s="18">
        <v>26</v>
      </c>
      <c r="K23" s="18">
        <v>6</v>
      </c>
      <c r="L23" s="60"/>
      <c r="M23" s="18">
        <v>55</v>
      </c>
      <c r="N23" s="18">
        <v>14</v>
      </c>
      <c r="O23" s="60"/>
      <c r="P23" s="18">
        <v>24</v>
      </c>
      <c r="Q23" s="18">
        <f>B23-P23</f>
        <v>45</v>
      </c>
      <c r="R23" s="60"/>
      <c r="S23" s="18">
        <v>13</v>
      </c>
      <c r="T23" s="18">
        <f>B23-S23</f>
        <v>56</v>
      </c>
      <c r="U23" s="3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</row>
    <row r="24" spans="1:40" ht="15.75" customHeight="1">
      <c r="A24" s="17" t="s">
        <v>11</v>
      </c>
      <c r="B24" s="32">
        <v>72</v>
      </c>
      <c r="C24" s="132"/>
      <c r="D24" s="132"/>
      <c r="E24" s="132"/>
      <c r="F24" s="18">
        <v>43</v>
      </c>
      <c r="G24" s="18">
        <v>29</v>
      </c>
      <c r="H24" s="60"/>
      <c r="I24" s="18">
        <v>49</v>
      </c>
      <c r="J24" s="18">
        <v>19</v>
      </c>
      <c r="K24" s="18">
        <v>4</v>
      </c>
      <c r="L24" s="60"/>
      <c r="M24" s="18">
        <v>61</v>
      </c>
      <c r="N24" s="18">
        <v>11</v>
      </c>
      <c r="O24" s="60"/>
      <c r="P24" s="18">
        <v>27</v>
      </c>
      <c r="Q24" s="18">
        <f>B24-P24</f>
        <v>45</v>
      </c>
      <c r="R24" s="60"/>
      <c r="S24" s="18">
        <v>15</v>
      </c>
      <c r="T24" s="18">
        <f>B24-S24</f>
        <v>57</v>
      </c>
      <c r="U24" s="3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15.75" customHeight="1">
      <c r="A25" s="17" t="s">
        <v>71</v>
      </c>
      <c r="B25" s="17">
        <f>SUM(B20:B24)</f>
        <v>353</v>
      </c>
      <c r="C25" s="132"/>
      <c r="D25" s="132"/>
      <c r="E25" s="132"/>
      <c r="F25" s="17">
        <f>SUM(F20:F24)</f>
        <v>219</v>
      </c>
      <c r="G25" s="17">
        <f t="shared" ref="G25:T25" si="0">SUM(G20:G24)</f>
        <v>134</v>
      </c>
      <c r="H25" s="57"/>
      <c r="I25" s="17">
        <f t="shared" si="0"/>
        <v>210</v>
      </c>
      <c r="J25" s="17">
        <f t="shared" si="0"/>
        <v>113</v>
      </c>
      <c r="K25" s="17">
        <f t="shared" si="0"/>
        <v>30</v>
      </c>
      <c r="L25" s="57"/>
      <c r="M25" s="17">
        <f>SUM(M20:M24)</f>
        <v>281</v>
      </c>
      <c r="N25" s="17">
        <f t="shared" si="0"/>
        <v>72</v>
      </c>
      <c r="O25" s="57"/>
      <c r="P25" s="17">
        <f t="shared" si="0"/>
        <v>111</v>
      </c>
      <c r="Q25" s="17">
        <f t="shared" si="0"/>
        <v>242</v>
      </c>
      <c r="R25" s="57"/>
      <c r="S25" s="17">
        <f t="shared" si="0"/>
        <v>85</v>
      </c>
      <c r="T25" s="17">
        <f t="shared" si="0"/>
        <v>268</v>
      </c>
      <c r="U25" s="3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</row>
    <row r="26" spans="1:40" ht="15.75" customHeight="1">
      <c r="B26" s="27"/>
      <c r="C26" s="27"/>
      <c r="D26" s="27"/>
      <c r="E26" s="27"/>
      <c r="P26" s="17"/>
    </row>
    <row r="27" spans="1:40" ht="12">
      <c r="A27" s="17"/>
      <c r="B27" s="40"/>
      <c r="C27" s="40"/>
      <c r="D27" s="40"/>
      <c r="E27" s="124" t="s">
        <v>50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U27" s="107" t="s">
        <v>78</v>
      </c>
    </row>
    <row r="28" spans="1:40" ht="96">
      <c r="A28" s="29" t="s">
        <v>27</v>
      </c>
      <c r="B28" s="43" t="s">
        <v>28</v>
      </c>
      <c r="C28" s="43" t="s">
        <v>29</v>
      </c>
      <c r="D28" s="43" t="s">
        <v>45</v>
      </c>
      <c r="E28" s="54" t="s">
        <v>46</v>
      </c>
      <c r="F28" s="31" t="s">
        <v>30</v>
      </c>
      <c r="G28" s="31" t="s">
        <v>31</v>
      </c>
      <c r="H28" s="59"/>
      <c r="I28" s="31" t="s">
        <v>32</v>
      </c>
      <c r="J28" s="31" t="s">
        <v>33</v>
      </c>
      <c r="K28" s="31" t="s">
        <v>34</v>
      </c>
      <c r="L28" s="59"/>
      <c r="M28" s="31" t="s">
        <v>36</v>
      </c>
      <c r="N28" s="31" t="s">
        <v>35</v>
      </c>
      <c r="O28" s="59"/>
      <c r="P28" s="31" t="s">
        <v>37</v>
      </c>
      <c r="Q28" s="31" t="s">
        <v>38</v>
      </c>
      <c r="R28" s="59"/>
      <c r="S28" s="31" t="s">
        <v>39</v>
      </c>
      <c r="T28" s="31" t="s">
        <v>40</v>
      </c>
    </row>
    <row r="29" spans="1:40" ht="12">
      <c r="A29" s="16" t="s">
        <v>1</v>
      </c>
      <c r="B29" s="21">
        <v>87</v>
      </c>
      <c r="C29" s="21">
        <v>38</v>
      </c>
      <c r="D29" s="21">
        <v>0</v>
      </c>
      <c r="E29" s="55">
        <f>(C29+D29)/B29</f>
        <v>0.43678160919540232</v>
      </c>
      <c r="F29" s="46">
        <v>30</v>
      </c>
      <c r="G29" s="46">
        <v>8</v>
      </c>
      <c r="H29" s="62"/>
      <c r="I29" s="46">
        <v>26</v>
      </c>
      <c r="J29" s="46">
        <v>11</v>
      </c>
      <c r="K29" s="46">
        <v>1</v>
      </c>
      <c r="L29" s="62"/>
      <c r="M29" s="46">
        <v>36</v>
      </c>
      <c r="N29" s="46">
        <v>2</v>
      </c>
      <c r="O29" s="62"/>
      <c r="P29" s="46">
        <v>11</v>
      </c>
      <c r="Q29" s="46">
        <f>C29-P29</f>
        <v>27</v>
      </c>
      <c r="R29" s="62"/>
      <c r="S29" s="46">
        <v>11</v>
      </c>
      <c r="T29" s="46">
        <f>C29-S29</f>
        <v>27</v>
      </c>
    </row>
    <row r="30" spans="1:40" ht="12">
      <c r="A30" s="16" t="s">
        <v>2</v>
      </c>
      <c r="B30" s="21">
        <v>95</v>
      </c>
      <c r="C30" s="21">
        <v>51</v>
      </c>
      <c r="D30" s="21">
        <v>0</v>
      </c>
      <c r="E30" s="55">
        <f t="shared" ref="E30:E39" si="1">(C30+D30)/B30</f>
        <v>0.5368421052631579</v>
      </c>
      <c r="F30" s="46">
        <v>23</v>
      </c>
      <c r="G30" s="46">
        <v>28</v>
      </c>
      <c r="H30" s="62"/>
      <c r="I30" s="46">
        <v>39</v>
      </c>
      <c r="J30" s="46">
        <v>10</v>
      </c>
      <c r="K30" s="46">
        <v>2</v>
      </c>
      <c r="L30" s="62"/>
      <c r="M30" s="46">
        <v>50</v>
      </c>
      <c r="N30" s="46">
        <v>1</v>
      </c>
      <c r="O30" s="62"/>
      <c r="P30" s="46">
        <v>24</v>
      </c>
      <c r="Q30" s="46">
        <f>C30-P30</f>
        <v>27</v>
      </c>
      <c r="R30" s="62"/>
      <c r="S30" s="46">
        <v>16</v>
      </c>
      <c r="T30" s="46">
        <f>C30-S30</f>
        <v>35</v>
      </c>
    </row>
    <row r="31" spans="1:40" ht="12">
      <c r="A31" s="16" t="s">
        <v>3</v>
      </c>
      <c r="B31" s="21">
        <v>52</v>
      </c>
      <c r="C31" s="21">
        <v>15</v>
      </c>
      <c r="D31" s="21">
        <v>0</v>
      </c>
      <c r="E31" s="55">
        <f t="shared" si="1"/>
        <v>0.28846153846153844</v>
      </c>
      <c r="F31" s="46">
        <v>6</v>
      </c>
      <c r="G31" s="46">
        <v>9</v>
      </c>
      <c r="H31" s="62"/>
      <c r="I31" s="46">
        <v>11</v>
      </c>
      <c r="J31" s="46">
        <v>4</v>
      </c>
      <c r="K31" s="46">
        <v>0</v>
      </c>
      <c r="L31" s="62"/>
      <c r="M31" s="46">
        <v>15</v>
      </c>
      <c r="N31" s="46">
        <v>0</v>
      </c>
      <c r="O31" s="62"/>
      <c r="P31" s="46">
        <v>3</v>
      </c>
      <c r="Q31" s="46">
        <f>C31-P31</f>
        <v>12</v>
      </c>
      <c r="R31" s="62"/>
      <c r="S31" s="46">
        <v>6</v>
      </c>
      <c r="T31" s="46">
        <f>C31-S31</f>
        <v>9</v>
      </c>
    </row>
    <row r="32" spans="1:40" ht="12">
      <c r="A32" s="16" t="s">
        <v>4</v>
      </c>
      <c r="B32" s="21">
        <v>92</v>
      </c>
      <c r="C32" s="21">
        <v>33</v>
      </c>
      <c r="D32" s="21">
        <v>0</v>
      </c>
      <c r="E32" s="55">
        <f t="shared" si="1"/>
        <v>0.35869565217391303</v>
      </c>
      <c r="F32" s="46">
        <v>21</v>
      </c>
      <c r="G32" s="46">
        <v>12</v>
      </c>
      <c r="H32" s="62"/>
      <c r="I32" s="46">
        <v>26</v>
      </c>
      <c r="J32" s="46">
        <v>4</v>
      </c>
      <c r="K32" s="46">
        <v>3</v>
      </c>
      <c r="L32" s="62"/>
      <c r="M32" s="46">
        <v>29</v>
      </c>
      <c r="N32" s="46">
        <v>4</v>
      </c>
      <c r="O32" s="62"/>
      <c r="P32" s="46">
        <v>10</v>
      </c>
      <c r="Q32" s="46">
        <f>C32-P32</f>
        <v>23</v>
      </c>
      <c r="R32" s="62"/>
      <c r="S32" s="46">
        <v>10</v>
      </c>
      <c r="T32" s="46">
        <f>C32-S32</f>
        <v>23</v>
      </c>
    </row>
    <row r="33" spans="1:37" ht="12">
      <c r="A33" s="16" t="s">
        <v>5</v>
      </c>
      <c r="B33" s="21">
        <v>87</v>
      </c>
      <c r="C33" s="21">
        <v>24</v>
      </c>
      <c r="D33" s="21">
        <v>0</v>
      </c>
      <c r="E33" s="55">
        <f t="shared" si="1"/>
        <v>0.27586206896551724</v>
      </c>
      <c r="F33" s="46">
        <v>16</v>
      </c>
      <c r="G33" s="46">
        <v>8</v>
      </c>
      <c r="H33" s="62"/>
      <c r="I33" s="46">
        <v>21</v>
      </c>
      <c r="J33" s="46">
        <v>2</v>
      </c>
      <c r="K33" s="46">
        <v>1</v>
      </c>
      <c r="L33" s="62"/>
      <c r="M33" s="46">
        <v>21</v>
      </c>
      <c r="N33" s="46">
        <v>3</v>
      </c>
      <c r="O33" s="62"/>
      <c r="P33" s="46">
        <v>5</v>
      </c>
      <c r="Q33" s="46">
        <f>C33-P33</f>
        <v>19</v>
      </c>
      <c r="R33" s="62"/>
      <c r="S33" s="46">
        <v>6</v>
      </c>
      <c r="T33" s="46">
        <f>C33-S33</f>
        <v>18</v>
      </c>
    </row>
    <row r="34" spans="1:37" ht="12">
      <c r="A34" s="16" t="s">
        <v>6</v>
      </c>
      <c r="B34" s="21">
        <v>79</v>
      </c>
      <c r="C34" s="21">
        <v>20</v>
      </c>
      <c r="D34" s="21">
        <v>0</v>
      </c>
      <c r="E34" s="55">
        <f t="shared" si="1"/>
        <v>0.25316455696202533</v>
      </c>
      <c r="F34" s="46">
        <v>15</v>
      </c>
      <c r="G34" s="46">
        <v>5</v>
      </c>
      <c r="H34" s="62"/>
      <c r="I34" s="46">
        <v>13</v>
      </c>
      <c r="J34" s="46">
        <v>6</v>
      </c>
      <c r="K34" s="46">
        <v>1</v>
      </c>
      <c r="L34" s="62"/>
      <c r="M34" s="46">
        <v>20</v>
      </c>
      <c r="N34" s="46">
        <v>0</v>
      </c>
      <c r="O34" s="62"/>
      <c r="P34" s="46">
        <v>11</v>
      </c>
      <c r="Q34" s="46">
        <f>C34-P34</f>
        <v>9</v>
      </c>
      <c r="R34" s="62"/>
      <c r="S34" s="46">
        <v>4</v>
      </c>
      <c r="T34" s="46">
        <f>C34-S34</f>
        <v>16</v>
      </c>
    </row>
    <row r="35" spans="1:37" ht="12">
      <c r="A35" s="16" t="s">
        <v>7</v>
      </c>
      <c r="B35" s="21">
        <v>79</v>
      </c>
      <c r="C35" s="21">
        <v>26</v>
      </c>
      <c r="D35" s="21">
        <v>0</v>
      </c>
      <c r="E35" s="55">
        <f t="shared" si="1"/>
        <v>0.32911392405063289</v>
      </c>
      <c r="F35" s="46">
        <v>14</v>
      </c>
      <c r="G35" s="46">
        <v>12</v>
      </c>
      <c r="H35" s="62"/>
      <c r="I35" s="46">
        <v>21</v>
      </c>
      <c r="J35" s="46">
        <v>3</v>
      </c>
      <c r="K35" s="46">
        <v>2</v>
      </c>
      <c r="L35" s="62"/>
      <c r="M35" s="46">
        <v>26</v>
      </c>
      <c r="N35" s="46">
        <v>0</v>
      </c>
      <c r="O35" s="62"/>
      <c r="P35" s="46">
        <v>11</v>
      </c>
      <c r="Q35" s="46">
        <f>C35-P35</f>
        <v>15</v>
      </c>
      <c r="R35" s="62"/>
      <c r="S35" s="46">
        <v>4</v>
      </c>
      <c r="T35" s="46">
        <f>C35-S35</f>
        <v>22</v>
      </c>
    </row>
    <row r="36" spans="1:37" ht="12">
      <c r="A36" s="16" t="s">
        <v>8</v>
      </c>
      <c r="B36" s="21">
        <v>42</v>
      </c>
      <c r="C36" s="21">
        <v>19</v>
      </c>
      <c r="D36" s="21">
        <v>0</v>
      </c>
      <c r="E36" s="55">
        <f t="shared" si="1"/>
        <v>0.45238095238095238</v>
      </c>
      <c r="F36" s="46">
        <v>13</v>
      </c>
      <c r="G36" s="46">
        <v>6</v>
      </c>
      <c r="H36" s="62"/>
      <c r="I36" s="46">
        <v>17</v>
      </c>
      <c r="J36" s="46">
        <v>2</v>
      </c>
      <c r="K36" s="46">
        <v>0</v>
      </c>
      <c r="L36" s="62"/>
      <c r="M36" s="46">
        <v>19</v>
      </c>
      <c r="N36" s="46">
        <v>0</v>
      </c>
      <c r="O36" s="62"/>
      <c r="P36" s="46">
        <v>4</v>
      </c>
      <c r="Q36" s="46">
        <f>C36-P36</f>
        <v>15</v>
      </c>
      <c r="R36" s="62"/>
      <c r="S36" s="46">
        <v>2</v>
      </c>
      <c r="T36" s="46">
        <f>C36-S36</f>
        <v>17</v>
      </c>
    </row>
    <row r="37" spans="1:37" ht="12">
      <c r="A37" s="16" t="s">
        <v>9</v>
      </c>
      <c r="B37" s="21">
        <v>91</v>
      </c>
      <c r="C37" s="47">
        <v>23</v>
      </c>
      <c r="D37" s="47">
        <v>0</v>
      </c>
      <c r="E37" s="56">
        <f t="shared" si="1"/>
        <v>0.25274725274725274</v>
      </c>
      <c r="F37" s="49">
        <v>12</v>
      </c>
      <c r="G37" s="49">
        <v>11</v>
      </c>
      <c r="H37" s="63"/>
      <c r="I37" s="49">
        <v>12</v>
      </c>
      <c r="J37" s="49">
        <v>10</v>
      </c>
      <c r="K37" s="49">
        <v>1</v>
      </c>
      <c r="L37" s="63"/>
      <c r="M37" s="49">
        <v>17</v>
      </c>
      <c r="N37" s="49">
        <v>6</v>
      </c>
      <c r="O37" s="63"/>
      <c r="P37" s="49">
        <v>7</v>
      </c>
      <c r="Q37" s="49">
        <f>C37-P37</f>
        <v>16</v>
      </c>
      <c r="R37" s="63"/>
      <c r="S37" s="49">
        <v>9</v>
      </c>
      <c r="T37" s="49">
        <f>C37-S37</f>
        <v>14</v>
      </c>
      <c r="U37" s="130" t="s">
        <v>68</v>
      </c>
      <c r="V37" s="131"/>
      <c r="W37" s="131"/>
      <c r="X37" s="131"/>
      <c r="Y37" s="131"/>
    </row>
    <row r="38" spans="1:37" ht="12">
      <c r="A38" s="16" t="s">
        <v>10</v>
      </c>
      <c r="B38" s="21">
        <v>69</v>
      </c>
      <c r="C38" s="21">
        <v>29</v>
      </c>
      <c r="D38" s="21">
        <v>4</v>
      </c>
      <c r="E38" s="55">
        <f>(C38+D38)/B38</f>
        <v>0.47826086956521741</v>
      </c>
      <c r="F38" s="46">
        <v>20</v>
      </c>
      <c r="G38" s="46">
        <v>9</v>
      </c>
      <c r="H38" s="62"/>
      <c r="I38" s="46">
        <v>20</v>
      </c>
      <c r="J38" s="46">
        <v>9</v>
      </c>
      <c r="K38" s="46">
        <v>0</v>
      </c>
      <c r="L38" s="62"/>
      <c r="M38" s="46">
        <v>25</v>
      </c>
      <c r="N38" s="46">
        <v>4</v>
      </c>
      <c r="O38" s="62"/>
      <c r="P38" s="46">
        <v>11</v>
      </c>
      <c r="Q38" s="46">
        <f>C38-P38</f>
        <v>18</v>
      </c>
      <c r="R38" s="62"/>
      <c r="S38" s="46">
        <v>4</v>
      </c>
      <c r="T38" s="46">
        <f>C38-S38</f>
        <v>25</v>
      </c>
      <c r="U38" s="131"/>
      <c r="V38" s="131"/>
      <c r="W38" s="131"/>
      <c r="X38" s="131"/>
      <c r="Y38" s="131"/>
    </row>
    <row r="39" spans="1:37" ht="12">
      <c r="A39" s="16" t="s">
        <v>11</v>
      </c>
      <c r="B39" s="21">
        <v>72</v>
      </c>
      <c r="C39" s="21">
        <v>33</v>
      </c>
      <c r="D39" s="21">
        <v>0</v>
      </c>
      <c r="E39" s="55">
        <f t="shared" si="1"/>
        <v>0.45833333333333331</v>
      </c>
      <c r="F39" s="46">
        <v>19</v>
      </c>
      <c r="G39" s="46">
        <v>14</v>
      </c>
      <c r="H39" s="62"/>
      <c r="I39" s="46">
        <v>29</v>
      </c>
      <c r="J39" s="46">
        <v>3</v>
      </c>
      <c r="K39" s="46">
        <v>1</v>
      </c>
      <c r="L39" s="62"/>
      <c r="M39" s="46">
        <v>33</v>
      </c>
      <c r="N39" s="46">
        <v>0</v>
      </c>
      <c r="O39" s="62"/>
      <c r="P39" s="46">
        <v>17</v>
      </c>
      <c r="Q39" s="46">
        <f>C39-P39</f>
        <v>16</v>
      </c>
      <c r="R39" s="62"/>
      <c r="S39" s="46">
        <v>3</v>
      </c>
      <c r="T39" s="46">
        <f>C39-S39</f>
        <v>30</v>
      </c>
      <c r="U39" s="131"/>
      <c r="V39" s="131"/>
      <c r="W39" s="131"/>
      <c r="X39" s="131"/>
      <c r="Y39" s="131"/>
    </row>
    <row r="40" spans="1:37" ht="15.75" customHeight="1">
      <c r="A40" s="17" t="s">
        <v>71</v>
      </c>
      <c r="B40" s="18">
        <f>SUM(B35:B39)</f>
        <v>353</v>
      </c>
      <c r="C40" s="18">
        <f>SUM(C35:C39)</f>
        <v>130</v>
      </c>
      <c r="D40" s="18">
        <f>SUM(D35:D39)</f>
        <v>4</v>
      </c>
      <c r="E40" s="55">
        <f>(C40+D40)/B40</f>
        <v>0.37960339943342775</v>
      </c>
      <c r="F40" s="18">
        <f>SUM(F35:F39)</f>
        <v>78</v>
      </c>
      <c r="G40" s="18">
        <f t="shared" ref="G40:T40" si="2">SUM(G35:G39)</f>
        <v>52</v>
      </c>
      <c r="H40" s="60"/>
      <c r="I40" s="18">
        <f t="shared" si="2"/>
        <v>99</v>
      </c>
      <c r="J40" s="18">
        <f t="shared" si="2"/>
        <v>27</v>
      </c>
      <c r="K40" s="18">
        <f t="shared" si="2"/>
        <v>4</v>
      </c>
      <c r="L40" s="60"/>
      <c r="M40" s="18">
        <f>SUM(M35:M39)</f>
        <v>120</v>
      </c>
      <c r="N40" s="18">
        <f t="shared" si="2"/>
        <v>10</v>
      </c>
      <c r="O40" s="60"/>
      <c r="P40" s="18">
        <f t="shared" si="2"/>
        <v>50</v>
      </c>
      <c r="Q40" s="18">
        <f t="shared" si="2"/>
        <v>80</v>
      </c>
      <c r="R40" s="60"/>
      <c r="S40" s="18">
        <f t="shared" si="2"/>
        <v>22</v>
      </c>
      <c r="T40" s="18">
        <f t="shared" si="2"/>
        <v>108</v>
      </c>
      <c r="U40" s="131"/>
      <c r="V40" s="131"/>
      <c r="W40" s="131"/>
      <c r="X40" s="131"/>
      <c r="Y40" s="131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15.75" customHeight="1">
      <c r="A41" s="17"/>
      <c r="B41" s="25"/>
      <c r="C41" s="26"/>
      <c r="D41" s="26"/>
      <c r="E41" s="26"/>
      <c r="F41" s="26"/>
      <c r="G41" s="26"/>
      <c r="H41" s="64"/>
      <c r="I41" s="26"/>
      <c r="J41" s="26"/>
      <c r="K41" s="26"/>
      <c r="L41" s="64"/>
      <c r="M41" s="26"/>
      <c r="N41" s="26"/>
      <c r="O41" s="64"/>
      <c r="P41" s="26"/>
      <c r="Q41" s="26"/>
      <c r="R41" s="64"/>
      <c r="S41" s="26"/>
      <c r="T41" s="26"/>
    </row>
    <row r="42" spans="1:37" ht="15.75" customHeight="1">
      <c r="A42" s="17"/>
      <c r="B42" s="27"/>
      <c r="C42" s="27"/>
      <c r="D42" s="27"/>
      <c r="E42" s="27"/>
      <c r="F42" s="27"/>
      <c r="G42" s="27"/>
      <c r="H42" s="65"/>
      <c r="I42" s="27"/>
      <c r="J42" s="27"/>
      <c r="K42" s="27"/>
      <c r="L42" s="65"/>
      <c r="M42" s="27"/>
      <c r="N42" s="27"/>
      <c r="O42" s="65"/>
      <c r="P42" s="27"/>
    </row>
    <row r="43" spans="1:37" ht="15.75" customHeight="1">
      <c r="B43" s="27"/>
      <c r="C43" s="27"/>
      <c r="D43" s="27"/>
      <c r="E43" s="27"/>
      <c r="P43" s="27"/>
    </row>
    <row r="44" spans="1:37" ht="15.75" customHeight="1">
      <c r="B44" s="27"/>
      <c r="C44" s="27"/>
      <c r="D44" s="27"/>
      <c r="E44" s="128" t="s">
        <v>81</v>
      </c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U44" s="100" t="s">
        <v>79</v>
      </c>
    </row>
    <row r="45" spans="1:37" ht="96">
      <c r="A45" s="29" t="s">
        <v>27</v>
      </c>
      <c r="B45" s="30" t="s">
        <v>28</v>
      </c>
      <c r="C45" s="132" t="s">
        <v>73</v>
      </c>
      <c r="D45" s="132"/>
      <c r="E45" s="33" t="s">
        <v>51</v>
      </c>
      <c r="F45" s="31" t="s">
        <v>30</v>
      </c>
      <c r="G45" s="31" t="s">
        <v>31</v>
      </c>
      <c r="H45" s="59"/>
      <c r="I45" s="31" t="s">
        <v>82</v>
      </c>
      <c r="J45" s="31" t="s">
        <v>83</v>
      </c>
      <c r="K45" s="31" t="s">
        <v>84</v>
      </c>
      <c r="L45" s="59"/>
      <c r="M45" s="31" t="s">
        <v>87</v>
      </c>
      <c r="N45" s="31" t="s">
        <v>56</v>
      </c>
      <c r="O45" s="59"/>
      <c r="P45" s="31" t="s">
        <v>57</v>
      </c>
      <c r="Q45" s="31" t="s">
        <v>58</v>
      </c>
      <c r="R45" s="59"/>
      <c r="S45" s="31" t="s">
        <v>59</v>
      </c>
      <c r="T45" s="31" t="s">
        <v>60</v>
      </c>
      <c r="W45" s="19" t="s">
        <v>70</v>
      </c>
    </row>
    <row r="46" spans="1:37" ht="15.75" customHeight="1">
      <c r="A46" s="17" t="s">
        <v>1</v>
      </c>
      <c r="B46" s="32">
        <v>87</v>
      </c>
      <c r="C46" s="132"/>
      <c r="D46" s="132"/>
      <c r="E46" s="34">
        <f t="shared" ref="E46:E57" si="3">E29</f>
        <v>0.43678160919540232</v>
      </c>
      <c r="F46" s="35">
        <f t="shared" ref="F46:G57" si="4">F29/F14</f>
        <v>0.58823529411764708</v>
      </c>
      <c r="G46" s="35">
        <f t="shared" si="4"/>
        <v>0.22222222222222221</v>
      </c>
      <c r="H46" s="66"/>
      <c r="I46" s="35">
        <f t="shared" ref="I46:K57" si="5">I29/I14</f>
        <v>0.4642857142857143</v>
      </c>
      <c r="J46" s="35">
        <f t="shared" si="5"/>
        <v>0.44</v>
      </c>
      <c r="K46" s="35">
        <f t="shared" si="5"/>
        <v>0.16666666666666666</v>
      </c>
      <c r="L46" s="66"/>
      <c r="M46" s="35">
        <f>M29/M14</f>
        <v>0.46753246753246752</v>
      </c>
      <c r="N46" s="35">
        <f>N29/N14</f>
        <v>0.2</v>
      </c>
      <c r="O46" s="66"/>
      <c r="P46" s="35">
        <f>P29/P14</f>
        <v>0.6470588235294118</v>
      </c>
      <c r="Q46" s="35">
        <f>Q29/Q14</f>
        <v>0.38571428571428573</v>
      </c>
      <c r="R46" s="66"/>
      <c r="S46" s="35">
        <f>S29/S14</f>
        <v>0.6875</v>
      </c>
      <c r="T46" s="35">
        <f>T29/T14</f>
        <v>0.38028169014084506</v>
      </c>
    </row>
    <row r="47" spans="1:37" ht="15.75" customHeight="1">
      <c r="A47" s="17" t="s">
        <v>2</v>
      </c>
      <c r="B47" s="32">
        <v>95</v>
      </c>
      <c r="C47" s="132"/>
      <c r="D47" s="132"/>
      <c r="E47" s="34">
        <f t="shared" si="3"/>
        <v>0.5368421052631579</v>
      </c>
      <c r="F47" s="35">
        <f t="shared" si="4"/>
        <v>0.47916666666666669</v>
      </c>
      <c r="G47" s="35">
        <f t="shared" si="4"/>
        <v>0.5957446808510638</v>
      </c>
      <c r="H47" s="66"/>
      <c r="I47" s="35">
        <f t="shared" si="5"/>
        <v>0.61904761904761907</v>
      </c>
      <c r="J47" s="35">
        <f t="shared" si="5"/>
        <v>0.35714285714285715</v>
      </c>
      <c r="K47" s="35">
        <f t="shared" si="5"/>
        <v>0.5</v>
      </c>
      <c r="L47" s="66"/>
      <c r="M47" s="35">
        <f>M30/M15</f>
        <v>0.58139534883720934</v>
      </c>
      <c r="N47" s="35">
        <f>N30/N15</f>
        <v>0.1111111111111111</v>
      </c>
      <c r="O47" s="66"/>
      <c r="P47" s="35">
        <f>P30/P15</f>
        <v>0.5714285714285714</v>
      </c>
      <c r="Q47" s="35">
        <f>Q30/Q15</f>
        <v>0.50943396226415094</v>
      </c>
      <c r="R47" s="66"/>
      <c r="S47" s="35">
        <f>S30/S15</f>
        <v>0.47058823529411764</v>
      </c>
      <c r="T47" s="35">
        <f>T30/T15</f>
        <v>0.57377049180327866</v>
      </c>
      <c r="V47" s="19" t="s">
        <v>54</v>
      </c>
    </row>
    <row r="48" spans="1:37" ht="15.75" customHeight="1">
      <c r="A48" s="17" t="s">
        <v>3</v>
      </c>
      <c r="B48" s="32">
        <v>52</v>
      </c>
      <c r="C48" s="132"/>
      <c r="D48" s="132"/>
      <c r="E48" s="34">
        <f t="shared" si="3"/>
        <v>0.28846153846153844</v>
      </c>
      <c r="F48" s="35">
        <f t="shared" si="4"/>
        <v>0.24</v>
      </c>
      <c r="G48" s="35">
        <f t="shared" si="4"/>
        <v>0.33333333333333331</v>
      </c>
      <c r="H48" s="66"/>
      <c r="I48" s="35">
        <f t="shared" si="5"/>
        <v>0.3235294117647059</v>
      </c>
      <c r="J48" s="35">
        <f t="shared" si="5"/>
        <v>0.30769230769230771</v>
      </c>
      <c r="K48" s="35">
        <f t="shared" si="5"/>
        <v>0</v>
      </c>
      <c r="L48" s="66"/>
      <c r="M48" s="35">
        <f>M31/M16</f>
        <v>0.34090909090909088</v>
      </c>
      <c r="N48" s="35">
        <f>N31/N16</f>
        <v>0</v>
      </c>
      <c r="O48" s="66"/>
      <c r="P48" s="35">
        <f>P31/P16</f>
        <v>0.13636363636363635</v>
      </c>
      <c r="Q48" s="35">
        <f>Q31/Q16</f>
        <v>0.4</v>
      </c>
      <c r="R48" s="66"/>
      <c r="S48" s="35">
        <f>S31/S16</f>
        <v>0.3</v>
      </c>
      <c r="T48" s="35">
        <f>T31/T16</f>
        <v>0.28125</v>
      </c>
    </row>
    <row r="49" spans="1:39" ht="15.75" customHeight="1">
      <c r="A49" s="17" t="s">
        <v>4</v>
      </c>
      <c r="B49" s="32">
        <v>92</v>
      </c>
      <c r="C49" s="132"/>
      <c r="D49" s="132"/>
      <c r="E49" s="34">
        <f t="shared" si="3"/>
        <v>0.35869565217391303</v>
      </c>
      <c r="F49" s="35">
        <f t="shared" si="4"/>
        <v>0.41176470588235292</v>
      </c>
      <c r="G49" s="35">
        <f t="shared" si="4"/>
        <v>0.29268292682926828</v>
      </c>
      <c r="H49" s="66"/>
      <c r="I49" s="35">
        <f t="shared" si="5"/>
        <v>0.44827586206896552</v>
      </c>
      <c r="J49" s="35">
        <f t="shared" si="5"/>
        <v>0.16</v>
      </c>
      <c r="K49" s="35">
        <f t="shared" si="5"/>
        <v>0.33333333333333331</v>
      </c>
      <c r="L49" s="66"/>
      <c r="M49" s="35">
        <f>M32/M17</f>
        <v>0.36708860759493672</v>
      </c>
      <c r="N49" s="35">
        <f>N32/N17</f>
        <v>0.30769230769230771</v>
      </c>
      <c r="O49" s="66"/>
      <c r="P49" s="35">
        <f>P32/P17</f>
        <v>0.32258064516129031</v>
      </c>
      <c r="Q49" s="35">
        <f>Q32/Q17</f>
        <v>0.37704918032786883</v>
      </c>
      <c r="R49" s="66"/>
      <c r="S49" s="35">
        <f>S32/S17</f>
        <v>0.38461538461538464</v>
      </c>
      <c r="T49" s="35">
        <f>T32/T17</f>
        <v>0.34848484848484851</v>
      </c>
    </row>
    <row r="50" spans="1:39" ht="15.75" customHeight="1">
      <c r="A50" s="17" t="s">
        <v>5</v>
      </c>
      <c r="B50" s="32">
        <v>87</v>
      </c>
      <c r="C50" s="132"/>
      <c r="D50" s="132"/>
      <c r="E50" s="34">
        <f t="shared" si="3"/>
        <v>0.27586206896551724</v>
      </c>
      <c r="F50" s="35">
        <f t="shared" si="4"/>
        <v>0.37209302325581395</v>
      </c>
      <c r="G50" s="35">
        <f t="shared" si="4"/>
        <v>0.18181818181818182</v>
      </c>
      <c r="H50" s="66"/>
      <c r="I50" s="35">
        <f t="shared" si="5"/>
        <v>0.35</v>
      </c>
      <c r="J50" s="35">
        <f t="shared" si="5"/>
        <v>0.125</v>
      </c>
      <c r="K50" s="35">
        <f t="shared" si="5"/>
        <v>9.0909090909090912E-2</v>
      </c>
      <c r="L50" s="66"/>
      <c r="M50" s="35">
        <f>M33/M18</f>
        <v>0.39622641509433965</v>
      </c>
      <c r="N50" s="35">
        <f>N33/N18</f>
        <v>8.8235294117647065E-2</v>
      </c>
      <c r="O50" s="66"/>
      <c r="P50" s="35">
        <f>P33/P18</f>
        <v>0.19230769230769232</v>
      </c>
      <c r="Q50" s="35">
        <f>Q33/Q18</f>
        <v>0.31147540983606559</v>
      </c>
      <c r="R50" s="66"/>
      <c r="S50" s="35">
        <f>S33/S18</f>
        <v>0.2857142857142857</v>
      </c>
      <c r="T50" s="35">
        <f>T33/T18</f>
        <v>0.27272727272727271</v>
      </c>
    </row>
    <row r="51" spans="1:39" ht="15.75" customHeight="1">
      <c r="A51" s="17" t="s">
        <v>6</v>
      </c>
      <c r="B51" s="32">
        <v>79</v>
      </c>
      <c r="C51" s="132"/>
      <c r="D51" s="132"/>
      <c r="E51" s="34">
        <f t="shared" si="3"/>
        <v>0.25316455696202533</v>
      </c>
      <c r="F51" s="35">
        <f t="shared" si="4"/>
        <v>0.36585365853658536</v>
      </c>
      <c r="G51" s="35">
        <f t="shared" si="4"/>
        <v>0.13157894736842105</v>
      </c>
      <c r="H51" s="66"/>
      <c r="I51" s="35">
        <f t="shared" si="5"/>
        <v>0.27659574468085107</v>
      </c>
      <c r="J51" s="35">
        <f t="shared" si="5"/>
        <v>0.375</v>
      </c>
      <c r="K51" s="35">
        <f t="shared" si="5"/>
        <v>6.25E-2</v>
      </c>
      <c r="L51" s="66"/>
      <c r="M51" s="35">
        <f>M34/M19</f>
        <v>0.34482758620689657</v>
      </c>
      <c r="N51" s="35">
        <f>N34/N19</f>
        <v>0</v>
      </c>
      <c r="O51" s="66"/>
      <c r="P51" s="35">
        <f>P34/P19</f>
        <v>0.37931034482758619</v>
      </c>
      <c r="Q51" s="35">
        <f>Q34/Q19</f>
        <v>0.18</v>
      </c>
      <c r="R51" s="66"/>
      <c r="S51" s="35">
        <f>S34/S19</f>
        <v>0.26666666666666666</v>
      </c>
      <c r="T51" s="35">
        <f>T34/T19</f>
        <v>0.25</v>
      </c>
    </row>
    <row r="52" spans="1:39" ht="15.75" customHeight="1">
      <c r="A52" s="17" t="s">
        <v>7</v>
      </c>
      <c r="B52" s="32">
        <v>79</v>
      </c>
      <c r="C52" s="132"/>
      <c r="D52" s="132"/>
      <c r="E52" s="34">
        <f t="shared" si="3"/>
        <v>0.32911392405063289</v>
      </c>
      <c r="F52" s="35">
        <f t="shared" si="4"/>
        <v>0.30434782608695654</v>
      </c>
      <c r="G52" s="35">
        <f t="shared" si="4"/>
        <v>0.36363636363636365</v>
      </c>
      <c r="H52" s="66"/>
      <c r="I52" s="35">
        <f t="shared" si="5"/>
        <v>0.40384615384615385</v>
      </c>
      <c r="J52" s="35">
        <f t="shared" si="5"/>
        <v>0.17647058823529413</v>
      </c>
      <c r="K52" s="35">
        <f t="shared" si="5"/>
        <v>0.2</v>
      </c>
      <c r="L52" s="66"/>
      <c r="M52" s="35">
        <f>M35/M20</f>
        <v>0.38235294117647056</v>
      </c>
      <c r="N52" s="35">
        <f>N35/N20</f>
        <v>0</v>
      </c>
      <c r="O52" s="66"/>
      <c r="P52" s="35">
        <f>P35/P20</f>
        <v>0.31428571428571428</v>
      </c>
      <c r="Q52" s="35">
        <f>Q35/Q20</f>
        <v>0.34090909090909088</v>
      </c>
      <c r="R52" s="66"/>
      <c r="S52" s="35">
        <f>S35/S20</f>
        <v>0.25</v>
      </c>
      <c r="T52" s="35">
        <f>T35/T20</f>
        <v>0.34920634920634919</v>
      </c>
    </row>
    <row r="53" spans="1:39" ht="15.75" customHeight="1">
      <c r="A53" s="17" t="s">
        <v>8</v>
      </c>
      <c r="B53" s="32">
        <v>42</v>
      </c>
      <c r="C53" s="132"/>
      <c r="D53" s="132"/>
      <c r="E53" s="34">
        <f t="shared" si="3"/>
        <v>0.45238095238095238</v>
      </c>
      <c r="F53" s="35">
        <f t="shared" si="4"/>
        <v>0.5</v>
      </c>
      <c r="G53" s="35">
        <f t="shared" si="4"/>
        <v>0.375</v>
      </c>
      <c r="H53" s="66"/>
      <c r="I53" s="35">
        <f t="shared" si="5"/>
        <v>0.62962962962962965</v>
      </c>
      <c r="J53" s="35">
        <f t="shared" si="5"/>
        <v>0.22222222222222221</v>
      </c>
      <c r="K53" s="35">
        <f t="shared" si="5"/>
        <v>0</v>
      </c>
      <c r="L53" s="66"/>
      <c r="M53" s="35">
        <f>M36/M21</f>
        <v>0.51351351351351349</v>
      </c>
      <c r="N53" s="35">
        <f>N36/N21</f>
        <v>0</v>
      </c>
      <c r="O53" s="66"/>
      <c r="P53" s="35">
        <f>P36/P21</f>
        <v>0.5714285714285714</v>
      </c>
      <c r="Q53" s="35">
        <f>Q36/Q21</f>
        <v>0.42857142857142855</v>
      </c>
      <c r="R53" s="66"/>
      <c r="S53" s="35">
        <f>S36/S21</f>
        <v>0.18181818181818182</v>
      </c>
      <c r="T53" s="35">
        <f>T36/T21</f>
        <v>0.54838709677419351</v>
      </c>
    </row>
    <row r="54" spans="1:39" ht="15.75" customHeight="1">
      <c r="A54" s="51" t="s">
        <v>9</v>
      </c>
      <c r="B54" s="52">
        <v>91</v>
      </c>
      <c r="C54" s="132"/>
      <c r="D54" s="132"/>
      <c r="E54" s="38">
        <f t="shared" si="3"/>
        <v>0.25274725274725274</v>
      </c>
      <c r="F54" s="39">
        <f t="shared" si="4"/>
        <v>0.20338983050847459</v>
      </c>
      <c r="G54" s="39">
        <f t="shared" si="4"/>
        <v>0.34375</v>
      </c>
      <c r="H54" s="67"/>
      <c r="I54" s="39">
        <f t="shared" si="5"/>
        <v>0.26666666666666666</v>
      </c>
      <c r="J54" s="39">
        <f t="shared" si="5"/>
        <v>0.23809523809523808</v>
      </c>
      <c r="K54" s="39">
        <f t="shared" si="5"/>
        <v>0.25</v>
      </c>
      <c r="L54" s="67"/>
      <c r="M54" s="39">
        <f>M37/M22</f>
        <v>0.28333333333333333</v>
      </c>
      <c r="N54" s="39">
        <f>N37/N22</f>
        <v>0.19354838709677419</v>
      </c>
      <c r="O54" s="67"/>
      <c r="P54" s="39">
        <f>P37/P22</f>
        <v>0.3888888888888889</v>
      </c>
      <c r="Q54" s="39">
        <f>Q37/Q22</f>
        <v>0.21917808219178081</v>
      </c>
      <c r="R54" s="67"/>
      <c r="S54" s="39">
        <f>S37/S22</f>
        <v>0.3</v>
      </c>
      <c r="T54" s="39">
        <f>T37/T22</f>
        <v>0.22950819672131148</v>
      </c>
      <c r="U54" s="114" t="s">
        <v>68</v>
      </c>
    </row>
    <row r="55" spans="1:39" ht="15.75" customHeight="1">
      <c r="A55" s="17" t="s">
        <v>10</v>
      </c>
      <c r="B55" s="32">
        <v>69</v>
      </c>
      <c r="C55" s="132"/>
      <c r="D55" s="132"/>
      <c r="E55" s="34">
        <f t="shared" si="3"/>
        <v>0.47826086956521741</v>
      </c>
      <c r="F55" s="35">
        <f t="shared" si="4"/>
        <v>0.44444444444444442</v>
      </c>
      <c r="G55" s="35">
        <f t="shared" si="4"/>
        <v>0.375</v>
      </c>
      <c r="H55" s="66"/>
      <c r="I55" s="35">
        <f t="shared" si="5"/>
        <v>0.54054054054054057</v>
      </c>
      <c r="J55" s="35">
        <f t="shared" si="5"/>
        <v>0.34615384615384615</v>
      </c>
      <c r="K55" s="35">
        <f t="shared" si="5"/>
        <v>0</v>
      </c>
      <c r="L55" s="66"/>
      <c r="M55" s="35">
        <f>M38/M23</f>
        <v>0.45454545454545453</v>
      </c>
      <c r="N55" s="35">
        <f>N38/N23</f>
        <v>0.2857142857142857</v>
      </c>
      <c r="O55" s="66"/>
      <c r="P55" s="35">
        <f>P38/P23</f>
        <v>0.45833333333333331</v>
      </c>
      <c r="Q55" s="35">
        <f>Q38/Q23</f>
        <v>0.4</v>
      </c>
      <c r="R55" s="66"/>
      <c r="S55" s="35">
        <f>S38/S23</f>
        <v>0.30769230769230771</v>
      </c>
      <c r="T55" s="35">
        <f>T38/T23</f>
        <v>0.44642857142857145</v>
      </c>
    </row>
    <row r="56" spans="1:39" ht="15.75" customHeight="1">
      <c r="A56" s="17" t="s">
        <v>11</v>
      </c>
      <c r="B56" s="32">
        <v>72</v>
      </c>
      <c r="C56" s="132"/>
      <c r="D56" s="132"/>
      <c r="E56" s="34">
        <f t="shared" si="3"/>
        <v>0.45833333333333331</v>
      </c>
      <c r="F56" s="35">
        <f t="shared" si="4"/>
        <v>0.44186046511627908</v>
      </c>
      <c r="G56" s="35">
        <f t="shared" si="4"/>
        <v>0.48275862068965519</v>
      </c>
      <c r="H56" s="66"/>
      <c r="I56" s="35">
        <f t="shared" si="5"/>
        <v>0.59183673469387754</v>
      </c>
      <c r="J56" s="35">
        <f t="shared" si="5"/>
        <v>0.15789473684210525</v>
      </c>
      <c r="K56" s="35">
        <f t="shared" si="5"/>
        <v>0.25</v>
      </c>
      <c r="L56" s="66"/>
      <c r="M56" s="35">
        <f>M39/M24</f>
        <v>0.54098360655737709</v>
      </c>
      <c r="N56" s="35">
        <f>N39/N24</f>
        <v>0</v>
      </c>
      <c r="O56" s="66"/>
      <c r="P56" s="35">
        <f>P39/P24</f>
        <v>0.62962962962962965</v>
      </c>
      <c r="Q56" s="35">
        <f>Q39/Q24</f>
        <v>0.35555555555555557</v>
      </c>
      <c r="R56" s="66"/>
      <c r="S56" s="35">
        <f>S39/S24</f>
        <v>0.2</v>
      </c>
      <c r="T56" s="35">
        <f>T39/T24</f>
        <v>0.52631578947368418</v>
      </c>
    </row>
    <row r="57" spans="1:39" ht="15.75" customHeight="1">
      <c r="A57" s="17" t="s">
        <v>70</v>
      </c>
      <c r="B57" s="17">
        <f>SUM(B52:B56)</f>
        <v>353</v>
      </c>
      <c r="C57" s="132"/>
      <c r="D57" s="132"/>
      <c r="E57" s="84">
        <f t="shared" si="3"/>
        <v>0.37960339943342775</v>
      </c>
      <c r="F57" s="35">
        <f t="shared" si="4"/>
        <v>0.35616438356164382</v>
      </c>
      <c r="G57" s="35">
        <f t="shared" si="4"/>
        <v>0.38805970149253732</v>
      </c>
      <c r="H57" s="66"/>
      <c r="I57" s="35">
        <f t="shared" si="5"/>
        <v>0.47142857142857142</v>
      </c>
      <c r="J57" s="35">
        <f t="shared" si="5"/>
        <v>0.23893805309734514</v>
      </c>
      <c r="K57" s="35">
        <f t="shared" si="5"/>
        <v>0.13333333333333333</v>
      </c>
      <c r="L57" s="66"/>
      <c r="M57" s="35">
        <f>M40/M25</f>
        <v>0.42704626334519574</v>
      </c>
      <c r="N57" s="35">
        <f>N40/N25</f>
        <v>0.1388888888888889</v>
      </c>
      <c r="O57" s="66"/>
      <c r="P57" s="35">
        <f>P40/P25</f>
        <v>0.45045045045045046</v>
      </c>
      <c r="Q57" s="35">
        <f>Q40/Q25</f>
        <v>0.33057851239669422</v>
      </c>
      <c r="R57" s="66"/>
      <c r="S57" s="35">
        <f>S40/S25</f>
        <v>0.25882352941176473</v>
      </c>
      <c r="T57" s="35">
        <f>T40/T25</f>
        <v>0.40298507462686567</v>
      </c>
    </row>
    <row r="58" spans="1:39" s="71" customFormat="1" ht="15.75" customHeight="1">
      <c r="A58" s="78"/>
      <c r="B58" s="78"/>
      <c r="C58" s="102"/>
      <c r="D58" s="102"/>
      <c r="E58" s="103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106"/>
    </row>
    <row r="59" spans="1:39" s="71" customFormat="1" ht="15.75" customHeight="1">
      <c r="A59" s="78"/>
      <c r="B59" s="78"/>
      <c r="C59" s="102"/>
      <c r="D59" s="102"/>
      <c r="E59" s="10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106"/>
    </row>
    <row r="60" spans="1:39" s="71" customFormat="1" ht="15.75" customHeight="1">
      <c r="A60" s="78"/>
      <c r="B60" s="78"/>
      <c r="C60" s="102"/>
      <c r="D60" s="102"/>
      <c r="E60" s="103"/>
      <c r="F60" s="90"/>
      <c r="G60" s="90"/>
      <c r="H60" s="90"/>
      <c r="I60" s="104" t="s">
        <v>77</v>
      </c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106"/>
    </row>
    <row r="61" spans="1:39" s="71" customFormat="1" ht="1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2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</row>
    <row r="62" spans="1:39" s="71" customFormat="1" ht="1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2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</row>
    <row r="63" spans="1:39" s="71" customFormat="1" ht="1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2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</row>
    <row r="64" spans="1:39" s="71" customFormat="1" ht="1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2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</row>
    <row r="65" spans="1:39" s="71" customFormat="1" ht="1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2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</row>
    <row r="66" spans="1:39" s="71" customFormat="1" ht="1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2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</row>
    <row r="67" spans="1:39" s="71" customFormat="1" ht="1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2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</row>
    <row r="68" spans="1:39" s="71" customFormat="1" ht="1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2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</row>
    <row r="69" spans="1:39" s="71" customFormat="1" ht="1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2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</row>
    <row r="70" spans="1:39" s="71" customFormat="1" ht="1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2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</row>
    <row r="71" spans="1:39" s="71" customFormat="1" ht="1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2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</row>
    <row r="72" spans="1:39" s="71" customFormat="1" ht="1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2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</row>
    <row r="73" spans="1:39" s="71" customFormat="1" ht="1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2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</row>
    <row r="74" spans="1:39" s="71" customFormat="1" ht="1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2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</row>
    <row r="75" spans="1:39" s="71" customFormat="1" ht="1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2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</row>
    <row r="76" spans="1:39" s="71" customFormat="1" ht="1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2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</row>
    <row r="77" spans="1:39" s="71" customFormat="1" ht="1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2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</row>
    <row r="78" spans="1:39" s="71" customFormat="1" ht="1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2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s="71" customFormat="1" ht="1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2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</row>
    <row r="80" spans="1:39" s="71" customFormat="1" ht="1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2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</row>
    <row r="81" spans="1:39" s="71" customFormat="1" ht="1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2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</row>
    <row r="82" spans="1:39" s="71" customFormat="1" ht="1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2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</row>
    <row r="83" spans="1:39" s="71" customFormat="1" ht="1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2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</row>
    <row r="84" spans="1:39" s="71" customFormat="1" ht="1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2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</row>
    <row r="85" spans="1:39" s="71" customFormat="1" ht="1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2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</row>
    <row r="86" spans="1:39" s="71" customFormat="1" ht="1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2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</row>
    <row r="87" spans="1:39" s="71" customFormat="1" ht="1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2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</row>
    <row r="88" spans="1:39" s="71" customFormat="1" ht="1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2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</row>
    <row r="89" spans="1:39" s="71" customFormat="1" ht="1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2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</row>
    <row r="90" spans="1:39" s="71" customFormat="1" ht="1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2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</row>
    <row r="91" spans="1:39" s="71" customFormat="1" ht="1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2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</row>
    <row r="92" spans="1:39" s="71" customFormat="1" ht="1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2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</row>
    <row r="93" spans="1:39" s="71" customFormat="1" ht="1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2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</row>
    <row r="94" spans="1:39" s="71" customFormat="1" ht="1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2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</row>
    <row r="95" spans="1:39" s="71" customFormat="1" ht="1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2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</row>
    <row r="96" spans="1:39" s="71" customFormat="1" ht="1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2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</row>
    <row r="97" spans="1:39" s="71" customFormat="1" ht="1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2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</row>
    <row r="98" spans="1:39" s="71" customFormat="1" ht="1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2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</row>
    <row r="99" spans="1:39" s="71" customFormat="1" ht="1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U99" s="106"/>
    </row>
    <row r="100" spans="1:39" s="71" customFormat="1" ht="1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U100" s="106"/>
    </row>
    <row r="101" spans="1:39" s="71" customFormat="1" ht="1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U101" s="106"/>
    </row>
    <row r="102" spans="1:39" s="71" customFormat="1" ht="1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U102" s="106"/>
    </row>
    <row r="103" spans="1:39" s="71" customFormat="1" ht="1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U103" s="106"/>
    </row>
    <row r="104" spans="1:39" s="71" customFormat="1" ht="1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U104" s="106"/>
    </row>
    <row r="105" spans="1:39" s="71" customFormat="1" ht="1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U105" s="106"/>
    </row>
    <row r="106" spans="1:39" s="71" customFormat="1" ht="1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U106" s="106"/>
    </row>
    <row r="107" spans="1:39" s="71" customFormat="1" ht="1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U107" s="106"/>
    </row>
    <row r="108" spans="1:39" s="71" customFormat="1" ht="1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U108" s="106"/>
    </row>
    <row r="109" spans="1:39" s="71" customFormat="1" ht="1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U109" s="106"/>
    </row>
    <row r="110" spans="1:39" s="71" customFormat="1" ht="1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U110" s="106"/>
    </row>
    <row r="111" spans="1:39" s="71" customFormat="1" ht="1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U111" s="106"/>
    </row>
    <row r="112" spans="1:39" s="71" customFormat="1" ht="1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U112" s="106"/>
    </row>
    <row r="113" spans="1:21" s="71" customFormat="1" ht="1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U113" s="106"/>
    </row>
    <row r="114" spans="1:21" s="71" customFormat="1" ht="1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U114" s="106"/>
    </row>
    <row r="115" spans="1:21" s="71" customFormat="1" ht="1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U115" s="106"/>
    </row>
    <row r="116" spans="1:21" s="71" customFormat="1" ht="1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U116" s="106"/>
    </row>
    <row r="117" spans="1:21" s="71" customFormat="1" ht="1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U117" s="106"/>
    </row>
    <row r="118" spans="1:21" s="71" customFormat="1" ht="1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U118" s="106"/>
    </row>
    <row r="119" spans="1:21" s="71" customFormat="1" ht="1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U119" s="106"/>
    </row>
    <row r="120" spans="1:21" s="71" customFormat="1" ht="1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U120" s="106"/>
    </row>
    <row r="121" spans="1:21" s="71" customFormat="1" ht="1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U121" s="106"/>
    </row>
    <row r="122" spans="1:21" s="71" customFormat="1" ht="1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U122" s="106"/>
    </row>
    <row r="123" spans="1:21" s="71" customFormat="1" ht="1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U123" s="106"/>
    </row>
    <row r="124" spans="1:21" s="71" customFormat="1" ht="1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U124" s="106"/>
    </row>
    <row r="125" spans="1:21" s="71" customFormat="1" ht="1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U125" s="106"/>
    </row>
    <row r="126" spans="1:21" s="71" customFormat="1" ht="1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U126" s="106"/>
    </row>
    <row r="127" spans="1:21" s="71" customFormat="1" ht="1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U127" s="106"/>
    </row>
    <row r="128" spans="1:21" s="71" customFormat="1" ht="1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U128" s="106"/>
    </row>
    <row r="129" spans="1:21" s="71" customFormat="1" ht="1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U129" s="106"/>
    </row>
    <row r="130" spans="1:21" s="71" customFormat="1" ht="1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U130" s="106"/>
    </row>
    <row r="131" spans="1:21" s="71" customFormat="1" ht="1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U131" s="106"/>
    </row>
    <row r="132" spans="1:21" s="71" customFormat="1" ht="1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U132" s="106"/>
    </row>
    <row r="133" spans="1:21" s="71" customFormat="1" ht="1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U133" s="106"/>
    </row>
    <row r="134" spans="1:21" s="71" customFormat="1" ht="1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U134" s="106"/>
    </row>
    <row r="135" spans="1:21" s="71" customFormat="1" ht="1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U135" s="106"/>
    </row>
    <row r="136" spans="1:21" s="71" customFormat="1" ht="1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U136" s="106"/>
    </row>
    <row r="137" spans="1:21" s="71" customFormat="1" ht="1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U137" s="106"/>
    </row>
    <row r="138" spans="1:21" s="71" customFormat="1" ht="1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U138" s="106"/>
    </row>
    <row r="139" spans="1:21" s="71" customFormat="1" ht="1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U139" s="106"/>
    </row>
    <row r="140" spans="1:21" s="71" customFormat="1" ht="1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U140" s="106"/>
    </row>
    <row r="141" spans="1:21" s="71" customFormat="1" ht="1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U141" s="106"/>
    </row>
    <row r="142" spans="1:21" s="71" customFormat="1" ht="1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U142" s="106"/>
    </row>
    <row r="143" spans="1:21" s="71" customFormat="1" ht="1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U143" s="106"/>
    </row>
    <row r="144" spans="1:21" s="71" customFormat="1" ht="1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U144" s="106"/>
    </row>
    <row r="145" spans="1:21" s="71" customFormat="1" ht="1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U145" s="106"/>
    </row>
    <row r="146" spans="1:21" s="71" customFormat="1" ht="1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U146" s="106"/>
    </row>
    <row r="147" spans="1:21" s="71" customFormat="1" ht="1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U147" s="106"/>
    </row>
    <row r="148" spans="1:21" s="71" customFormat="1" ht="1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U148" s="106"/>
    </row>
    <row r="149" spans="1:21" s="71" customFormat="1" ht="1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U149" s="106"/>
    </row>
    <row r="150" spans="1:21" s="71" customFormat="1" ht="1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U150" s="106"/>
    </row>
    <row r="151" spans="1:21" s="71" customFormat="1" ht="1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U151" s="106"/>
    </row>
    <row r="152" spans="1:21" s="71" customFormat="1" ht="1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U152" s="106"/>
    </row>
    <row r="153" spans="1:21" s="71" customFormat="1" ht="1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U153" s="106"/>
    </row>
    <row r="154" spans="1:21" s="71" customFormat="1" ht="1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U154" s="106"/>
    </row>
    <row r="155" spans="1:21" s="71" customFormat="1" ht="1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U155" s="106"/>
    </row>
    <row r="156" spans="1:21" s="71" customFormat="1" ht="1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U156" s="106"/>
    </row>
    <row r="157" spans="1:21" s="71" customFormat="1" ht="1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U157" s="106"/>
    </row>
    <row r="158" spans="1:21" s="71" customFormat="1" ht="1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U158" s="106"/>
    </row>
    <row r="159" spans="1:21" s="71" customFormat="1" ht="1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U159" s="106"/>
    </row>
    <row r="160" spans="1:21" s="71" customFormat="1" ht="1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U160" s="106"/>
    </row>
    <row r="161" spans="1:21" s="71" customFormat="1" ht="1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U161" s="106"/>
    </row>
    <row r="162" spans="1:21" s="71" customFormat="1" ht="1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U162" s="106"/>
    </row>
    <row r="163" spans="1:21" s="71" customFormat="1" ht="1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U163" s="106"/>
    </row>
    <row r="164" spans="1:21" s="71" customFormat="1" ht="1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U164" s="106"/>
    </row>
    <row r="165" spans="1:21" s="71" customFormat="1" ht="1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U165" s="106"/>
    </row>
    <row r="166" spans="1:21" s="71" customFormat="1" ht="12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U166" s="106"/>
    </row>
    <row r="167" spans="1:21" s="71" customFormat="1" ht="12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U167" s="106"/>
    </row>
    <row r="168" spans="1:21" s="71" customFormat="1" ht="12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U168" s="106"/>
    </row>
    <row r="169" spans="1:21" s="71" customFormat="1" ht="12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U169" s="106"/>
    </row>
    <row r="170" spans="1:21" s="71" customFormat="1" ht="12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U170" s="106"/>
    </row>
    <row r="171" spans="1:21" s="71" customFormat="1" ht="12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U171" s="106"/>
    </row>
    <row r="172" spans="1:21" s="71" customFormat="1" ht="1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U172" s="106"/>
    </row>
    <row r="173" spans="1:21" s="71" customFormat="1" ht="12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U173" s="106"/>
    </row>
    <row r="174" spans="1:21" s="71" customFormat="1" ht="12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U174" s="106"/>
    </row>
    <row r="175" spans="1:21" s="71" customFormat="1" ht="12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U175" s="106"/>
    </row>
    <row r="176" spans="1:21" s="71" customFormat="1" ht="12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U176" s="106"/>
    </row>
    <row r="177" spans="1:21" s="71" customFormat="1" ht="12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U177" s="106"/>
    </row>
    <row r="178" spans="1:21" s="71" customFormat="1" ht="12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U178" s="106"/>
    </row>
    <row r="179" spans="1:21" s="71" customFormat="1" ht="12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U179" s="106"/>
    </row>
    <row r="180" spans="1:21" s="71" customFormat="1" ht="12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U180" s="106"/>
    </row>
    <row r="181" spans="1:21" s="71" customFormat="1" ht="12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U181" s="106"/>
    </row>
    <row r="182" spans="1:21" s="71" customFormat="1" ht="1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U182" s="106"/>
    </row>
    <row r="183" spans="1:21" s="71" customFormat="1" ht="1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U183" s="106"/>
    </row>
    <row r="184" spans="1:21" s="71" customFormat="1" ht="1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U184" s="106"/>
    </row>
    <row r="185" spans="1:21" s="71" customFormat="1" ht="1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U185" s="106"/>
    </row>
    <row r="186" spans="1:21" s="71" customFormat="1" ht="1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U186" s="106"/>
    </row>
    <row r="187" spans="1:21" s="71" customFormat="1" ht="1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U187" s="106"/>
    </row>
    <row r="188" spans="1:21" s="71" customFormat="1" ht="12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U188" s="106"/>
    </row>
    <row r="189" spans="1:21" s="71" customFormat="1" ht="12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U189" s="106"/>
    </row>
    <row r="190" spans="1:21" s="71" customFormat="1" ht="12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U190" s="106"/>
    </row>
    <row r="191" spans="1:21" s="71" customFormat="1" ht="12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U191" s="106"/>
    </row>
    <row r="192" spans="1:21" s="71" customFormat="1" ht="1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U192" s="106"/>
    </row>
    <row r="193" spans="1:21" s="71" customFormat="1" ht="12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U193" s="106"/>
    </row>
    <row r="194" spans="1:21" s="71" customFormat="1" ht="12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U194" s="106"/>
    </row>
    <row r="195" spans="1:21" s="71" customFormat="1" ht="12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U195" s="106"/>
    </row>
    <row r="196" spans="1:21" s="71" customFormat="1" ht="12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U196" s="106"/>
    </row>
    <row r="197" spans="1:21" s="71" customFormat="1" ht="12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U197" s="106"/>
    </row>
    <row r="198" spans="1:21" s="71" customFormat="1" ht="12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U198" s="106"/>
    </row>
    <row r="199" spans="1:21" s="71" customFormat="1" ht="12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U199" s="106"/>
    </row>
    <row r="200" spans="1:21" s="71" customFormat="1" ht="1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U200" s="106"/>
    </row>
    <row r="201" spans="1:21" s="71" customFormat="1" ht="12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U201" s="106"/>
    </row>
    <row r="202" spans="1:21" s="71" customFormat="1" ht="1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U202" s="106"/>
    </row>
    <row r="203" spans="1:21" s="71" customFormat="1" ht="12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U203" s="106"/>
    </row>
    <row r="204" spans="1:21" s="71" customFormat="1" ht="12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U204" s="106"/>
    </row>
    <row r="205" spans="1:21" s="71" customFormat="1" ht="12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U205" s="106"/>
    </row>
    <row r="206" spans="1:21" s="71" customFormat="1" ht="1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U206" s="106"/>
    </row>
    <row r="207" spans="1:21" s="71" customFormat="1" ht="12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U207" s="106"/>
    </row>
    <row r="208" spans="1:21" s="71" customFormat="1" ht="12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U208" s="106"/>
    </row>
    <row r="209" spans="1:21" s="71" customFormat="1" ht="12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U209" s="106"/>
    </row>
    <row r="210" spans="1:21" s="71" customFormat="1" ht="12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U210" s="106"/>
    </row>
    <row r="211" spans="1:21" s="71" customFormat="1" ht="12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U211" s="106"/>
    </row>
    <row r="212" spans="1:21" s="71" customFormat="1" ht="1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U212" s="106"/>
    </row>
    <row r="213" spans="1:21" s="71" customFormat="1" ht="12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U213" s="106"/>
    </row>
    <row r="214" spans="1:21" s="71" customFormat="1" ht="12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U214" s="106"/>
    </row>
    <row r="215" spans="1:21" s="71" customFormat="1" ht="12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U215" s="106"/>
    </row>
    <row r="216" spans="1:21" s="71" customFormat="1" ht="12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U216" s="106"/>
    </row>
    <row r="217" spans="1:21" s="71" customFormat="1" ht="12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U217" s="106"/>
    </row>
    <row r="218" spans="1:21" s="71" customFormat="1" ht="12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U218" s="106"/>
    </row>
    <row r="219" spans="1:21" s="71" customFormat="1" ht="12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U219" s="106"/>
    </row>
    <row r="220" spans="1:21" s="71" customFormat="1" ht="12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U220" s="106"/>
    </row>
    <row r="221" spans="1:21" s="71" customFormat="1" ht="12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U221" s="106"/>
    </row>
    <row r="222" spans="1:21" s="71" customFormat="1" ht="1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U222" s="106"/>
    </row>
    <row r="223" spans="1:21" s="71" customFormat="1" ht="12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U223" s="106"/>
    </row>
    <row r="224" spans="1:21" s="71" customFormat="1" ht="1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U224" s="106"/>
    </row>
    <row r="225" spans="1:21" s="71" customFormat="1" ht="1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U225" s="106"/>
    </row>
    <row r="226" spans="1:21" s="71" customFormat="1" ht="1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U226" s="106"/>
    </row>
    <row r="227" spans="1:21" s="71" customFormat="1" ht="12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U227" s="106"/>
    </row>
    <row r="228" spans="1:21" s="71" customFormat="1" ht="12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U228" s="106"/>
    </row>
    <row r="229" spans="1:21" s="71" customFormat="1" ht="12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U229" s="106"/>
    </row>
    <row r="230" spans="1:21" s="71" customFormat="1" ht="12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U230" s="106"/>
    </row>
    <row r="231" spans="1:21" s="71" customFormat="1" ht="12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U231" s="106"/>
    </row>
    <row r="232" spans="1:21" s="71" customFormat="1" ht="1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U232" s="106"/>
    </row>
    <row r="233" spans="1:21" s="71" customFormat="1" ht="12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U233" s="106"/>
    </row>
    <row r="234" spans="1:21" s="71" customFormat="1" ht="12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U234" s="106"/>
    </row>
    <row r="235" spans="1:21" s="71" customFormat="1" ht="12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U235" s="106"/>
    </row>
    <row r="236" spans="1:21" s="71" customFormat="1" ht="12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U236" s="106"/>
    </row>
    <row r="237" spans="1:21" s="71" customFormat="1" ht="12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U237" s="106"/>
    </row>
    <row r="238" spans="1:21" s="71" customFormat="1" ht="12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U238" s="106"/>
    </row>
    <row r="239" spans="1:21" s="71" customFormat="1" ht="12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U239" s="106"/>
    </row>
    <row r="240" spans="1:21" s="71" customFormat="1" ht="1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U240" s="106"/>
    </row>
    <row r="241" spans="1:21" s="71" customFormat="1" ht="1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U241" s="106"/>
    </row>
    <row r="242" spans="1:21" s="71" customFormat="1" ht="1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U242" s="106"/>
    </row>
    <row r="243" spans="1:21" s="71" customFormat="1" ht="12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U243" s="106"/>
    </row>
    <row r="244" spans="1:21" s="71" customFormat="1" ht="12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U244" s="106"/>
    </row>
    <row r="245" spans="1:21" s="71" customFormat="1" ht="12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U245" s="106"/>
    </row>
    <row r="246" spans="1:21" s="71" customFormat="1" ht="12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U246" s="106"/>
    </row>
    <row r="247" spans="1:21" s="71" customFormat="1" ht="12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U247" s="106"/>
    </row>
    <row r="248" spans="1:21" s="71" customFormat="1" ht="12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U248" s="106"/>
    </row>
    <row r="249" spans="1:21" s="71" customFormat="1" ht="12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U249" s="106"/>
    </row>
    <row r="250" spans="1:21" s="71" customFormat="1" ht="12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U250" s="106"/>
    </row>
    <row r="251" spans="1:21" s="71" customFormat="1" ht="12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U251" s="106"/>
    </row>
    <row r="252" spans="1:21" s="71" customFormat="1" ht="1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U252" s="106"/>
    </row>
    <row r="253" spans="1:21" s="71" customFormat="1" ht="12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U253" s="106"/>
    </row>
    <row r="254" spans="1:21" s="71" customFormat="1" ht="12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U254" s="106"/>
    </row>
    <row r="255" spans="1:21" s="71" customFormat="1" ht="12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U255" s="106"/>
    </row>
    <row r="256" spans="1:21" s="71" customFormat="1" ht="12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U256" s="106"/>
    </row>
    <row r="257" spans="1:21" s="71" customFormat="1" ht="12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U257" s="106"/>
    </row>
    <row r="258" spans="1:21" s="71" customFormat="1" ht="12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U258" s="106"/>
    </row>
    <row r="259" spans="1:21" s="71" customFormat="1" ht="12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U259" s="106"/>
    </row>
    <row r="260" spans="1:21" s="71" customFormat="1" ht="12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U260" s="106"/>
    </row>
    <row r="261" spans="1:21" s="71" customFormat="1" ht="12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U261" s="106"/>
    </row>
    <row r="262" spans="1:21" s="71" customFormat="1" ht="1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U262" s="106"/>
    </row>
    <row r="263" spans="1:21" s="71" customFormat="1" ht="12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U263" s="106"/>
    </row>
    <row r="264" spans="1:21" s="71" customFormat="1" ht="12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U264" s="106"/>
    </row>
    <row r="265" spans="1:21" s="71" customFormat="1" ht="12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U265" s="106"/>
    </row>
    <row r="266" spans="1:21" s="71" customFormat="1" ht="12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U266" s="106"/>
    </row>
    <row r="267" spans="1:21" s="71" customFormat="1" ht="12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U267" s="106"/>
    </row>
    <row r="268" spans="1:21" s="71" customFormat="1" ht="12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U268" s="106"/>
    </row>
    <row r="269" spans="1:21" s="71" customFormat="1" ht="12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U269" s="106"/>
    </row>
    <row r="270" spans="1:21" s="71" customFormat="1" ht="12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U270" s="106"/>
    </row>
    <row r="271" spans="1:21" s="71" customFormat="1" ht="12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U271" s="106"/>
    </row>
    <row r="272" spans="1:21" s="71" customFormat="1" ht="1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U272" s="106"/>
    </row>
    <row r="273" spans="1:21" s="71" customFormat="1" ht="1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U273" s="106"/>
    </row>
    <row r="274" spans="1:21" s="71" customFormat="1" ht="1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U274" s="106"/>
    </row>
    <row r="275" spans="1:21" s="71" customFormat="1" ht="12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U275" s="106"/>
    </row>
    <row r="276" spans="1:21" s="71" customFormat="1" ht="12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U276" s="106"/>
    </row>
    <row r="277" spans="1:21" s="71" customFormat="1" ht="12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U277" s="106"/>
    </row>
    <row r="278" spans="1:21" s="71" customFormat="1" ht="12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U278" s="106"/>
    </row>
    <row r="279" spans="1:21" s="71" customFormat="1" ht="12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U279" s="106"/>
    </row>
    <row r="280" spans="1:21" s="71" customFormat="1" ht="12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U280" s="106"/>
    </row>
    <row r="281" spans="1:21" s="71" customFormat="1" ht="12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U281" s="106"/>
    </row>
    <row r="282" spans="1:21" s="71" customFormat="1" ht="1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U282" s="106"/>
    </row>
    <row r="283" spans="1:21" s="71" customFormat="1" ht="12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U283" s="106"/>
    </row>
    <row r="284" spans="1:21" s="71" customFormat="1" ht="12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U284" s="106"/>
    </row>
    <row r="285" spans="1:21" s="71" customFormat="1" ht="12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U285" s="106"/>
    </row>
    <row r="286" spans="1:21" s="71" customFormat="1" ht="12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U286" s="106"/>
    </row>
    <row r="287" spans="1:21" s="71" customFormat="1" ht="12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U287" s="106"/>
    </row>
    <row r="288" spans="1:21" s="71" customFormat="1" ht="12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U288" s="106"/>
    </row>
    <row r="289" spans="1:21" s="71" customFormat="1" ht="12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U289" s="106"/>
    </row>
    <row r="290" spans="1:21" s="71" customFormat="1" ht="12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U290" s="106"/>
    </row>
    <row r="291" spans="1:21" s="71" customFormat="1" ht="12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U291" s="106"/>
    </row>
    <row r="292" spans="1:21" s="71" customFormat="1" ht="1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U292" s="106"/>
    </row>
    <row r="293" spans="1:21" s="71" customFormat="1" ht="12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U293" s="106"/>
    </row>
    <row r="294" spans="1:21" s="71" customFormat="1" ht="1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U294" s="106"/>
    </row>
    <row r="295" spans="1:21" s="71" customFormat="1" ht="12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U295" s="106"/>
    </row>
    <row r="296" spans="1:21" s="71" customFormat="1" ht="12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U296" s="106"/>
    </row>
    <row r="297" spans="1:21" s="71" customFormat="1" ht="12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U297" s="106"/>
    </row>
    <row r="298" spans="1:21" s="71" customFormat="1" ht="12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U298" s="106"/>
    </row>
    <row r="299" spans="1:21" s="71" customFormat="1" ht="12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U299" s="106"/>
    </row>
    <row r="300" spans="1:21" s="71" customFormat="1" ht="12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U300" s="106"/>
    </row>
    <row r="301" spans="1:21" s="71" customFormat="1" ht="12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U301" s="106"/>
    </row>
    <row r="302" spans="1:21" s="71" customFormat="1" ht="1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U302" s="106"/>
    </row>
    <row r="303" spans="1:21" s="71" customFormat="1" ht="12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U303" s="106"/>
    </row>
    <row r="304" spans="1:21" s="71" customFormat="1" ht="12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U304" s="106"/>
    </row>
    <row r="305" spans="1:21" s="71" customFormat="1" ht="12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U305" s="106"/>
    </row>
    <row r="306" spans="1:21" s="71" customFormat="1" ht="12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U306" s="106"/>
    </row>
    <row r="307" spans="1:21" s="71" customFormat="1" ht="12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U307" s="106"/>
    </row>
    <row r="308" spans="1:21" s="71" customFormat="1" ht="12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U308" s="106"/>
    </row>
    <row r="309" spans="1:21" s="71" customFormat="1" ht="12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U309" s="106"/>
    </row>
    <row r="310" spans="1:21" s="71" customFormat="1" ht="12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U310" s="106"/>
    </row>
    <row r="311" spans="1:21" s="71" customFormat="1" ht="12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U311" s="106"/>
    </row>
    <row r="312" spans="1:21" s="71" customFormat="1" ht="1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U312" s="106"/>
    </row>
    <row r="313" spans="1:21" s="71" customFormat="1" ht="12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U313" s="106"/>
    </row>
    <row r="314" spans="1:21" s="71" customFormat="1" ht="12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U314" s="106"/>
    </row>
    <row r="315" spans="1:21" s="71" customFormat="1" ht="12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U315" s="106"/>
    </row>
    <row r="316" spans="1:21" s="71" customFormat="1" ht="12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U316" s="106"/>
    </row>
    <row r="317" spans="1:21" s="71" customFormat="1" ht="12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U317" s="106"/>
    </row>
    <row r="318" spans="1:21" s="71" customFormat="1" ht="12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U318" s="106"/>
    </row>
    <row r="319" spans="1:21" s="71" customFormat="1" ht="12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U319" s="106"/>
    </row>
    <row r="320" spans="1:21" s="71" customFormat="1" ht="12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U320" s="106"/>
    </row>
    <row r="321" spans="1:21" s="71" customFormat="1" ht="12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U321" s="106"/>
    </row>
    <row r="322" spans="1:21" s="71" customFormat="1" ht="1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U322" s="106"/>
    </row>
    <row r="323" spans="1:21" s="71" customFormat="1" ht="12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U323" s="106"/>
    </row>
    <row r="324" spans="1:21" s="71" customFormat="1" ht="12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U324" s="106"/>
    </row>
    <row r="325" spans="1:21" s="71" customFormat="1" ht="12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U325" s="106"/>
    </row>
    <row r="326" spans="1:21" s="71" customFormat="1" ht="12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U326" s="106"/>
    </row>
    <row r="327" spans="1:21" s="71" customFormat="1" ht="12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U327" s="106"/>
    </row>
    <row r="328" spans="1:21" s="71" customFormat="1" ht="12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U328" s="106"/>
    </row>
    <row r="329" spans="1:21" s="71" customFormat="1" ht="12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U329" s="106"/>
    </row>
    <row r="330" spans="1:21" s="71" customFormat="1" ht="12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U330" s="106"/>
    </row>
    <row r="331" spans="1:21" s="71" customFormat="1" ht="12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U331" s="106"/>
    </row>
    <row r="332" spans="1:21" s="71" customFormat="1" ht="1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U332" s="106"/>
    </row>
    <row r="333" spans="1:21" s="71" customFormat="1" ht="12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U333" s="106"/>
    </row>
    <row r="334" spans="1:21" s="71" customFormat="1" ht="12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U334" s="106"/>
    </row>
    <row r="335" spans="1:21" s="71" customFormat="1" ht="12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U335" s="106"/>
    </row>
    <row r="336" spans="1:21" s="71" customFormat="1" ht="12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U336" s="106"/>
    </row>
    <row r="337" spans="1:21" s="71" customFormat="1" ht="12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U337" s="106"/>
    </row>
    <row r="338" spans="1:21" s="71" customFormat="1" ht="12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U338" s="106"/>
    </row>
    <row r="339" spans="1:21" s="71" customFormat="1" ht="12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U339" s="106"/>
    </row>
    <row r="340" spans="1:21" s="71" customFormat="1" ht="12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U340" s="106"/>
    </row>
    <row r="341" spans="1:21" s="71" customFormat="1" ht="12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U341" s="106"/>
    </row>
    <row r="342" spans="1:21" s="71" customFormat="1" ht="1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U342" s="106"/>
    </row>
    <row r="343" spans="1:21" s="71" customFormat="1" ht="12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U343" s="106"/>
    </row>
    <row r="344" spans="1:21" s="71" customFormat="1" ht="12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U344" s="106"/>
    </row>
    <row r="345" spans="1:21" s="71" customFormat="1" ht="12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U345" s="106"/>
    </row>
    <row r="346" spans="1:21" s="71" customFormat="1" ht="12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U346" s="106"/>
    </row>
    <row r="347" spans="1:21" s="71" customFormat="1" ht="12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U347" s="106"/>
    </row>
    <row r="348" spans="1:21" s="71" customFormat="1" ht="12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U348" s="106"/>
    </row>
    <row r="349" spans="1:21" s="71" customFormat="1" ht="12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U349" s="106"/>
    </row>
    <row r="350" spans="1:21" s="71" customFormat="1" ht="12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U350" s="106"/>
    </row>
    <row r="351" spans="1:21" s="71" customFormat="1" ht="12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U351" s="106"/>
    </row>
    <row r="352" spans="1:21" s="71" customFormat="1" ht="1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U352" s="106"/>
    </row>
    <row r="353" spans="1:21" s="71" customFormat="1" ht="12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U353" s="106"/>
    </row>
    <row r="354" spans="1:21" s="71" customFormat="1" ht="12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U354" s="106"/>
    </row>
    <row r="355" spans="1:21" s="71" customFormat="1" ht="12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U355" s="106"/>
    </row>
    <row r="356" spans="1:21" s="71" customFormat="1" ht="12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U356" s="106"/>
    </row>
    <row r="357" spans="1:21" s="71" customFormat="1" ht="12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U357" s="106"/>
    </row>
    <row r="358" spans="1:21" s="71" customFormat="1" ht="12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U358" s="106"/>
    </row>
    <row r="359" spans="1:21" s="71" customFormat="1" ht="12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U359" s="106"/>
    </row>
    <row r="360" spans="1:21" s="71" customFormat="1" ht="12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U360" s="106"/>
    </row>
    <row r="361" spans="1:21" s="71" customFormat="1" ht="12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U361" s="106"/>
    </row>
    <row r="362" spans="1:21" s="71" customFormat="1" ht="1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U362" s="106"/>
    </row>
    <row r="363" spans="1:21" s="71" customFormat="1" ht="12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U363" s="106"/>
    </row>
    <row r="364" spans="1:21" s="71" customFormat="1" ht="12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U364" s="106"/>
    </row>
    <row r="365" spans="1:21" s="71" customFormat="1" ht="12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U365" s="106"/>
    </row>
    <row r="366" spans="1:21" s="71" customFormat="1" ht="12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U366" s="106"/>
    </row>
    <row r="367" spans="1:21" s="71" customFormat="1" ht="12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U367" s="106"/>
    </row>
    <row r="368" spans="1:21" s="71" customFormat="1" ht="12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U368" s="106"/>
    </row>
    <row r="369" spans="1:21" s="71" customFormat="1" ht="12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U369" s="106"/>
    </row>
    <row r="370" spans="1:21" s="71" customFormat="1" ht="12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U370" s="106"/>
    </row>
    <row r="371" spans="1:21" s="71" customFormat="1" ht="12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U371" s="106"/>
    </row>
    <row r="372" spans="1:21" s="71" customFormat="1" ht="1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U372" s="106"/>
    </row>
    <row r="373" spans="1:21" s="71" customFormat="1" ht="12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U373" s="106"/>
    </row>
    <row r="374" spans="1:21" s="71" customFormat="1" ht="12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U374" s="106"/>
    </row>
    <row r="375" spans="1:21" s="71" customFormat="1" ht="12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U375" s="106"/>
    </row>
    <row r="376" spans="1:21" s="71" customFormat="1" ht="12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U376" s="106"/>
    </row>
    <row r="377" spans="1:21" s="71" customFormat="1" ht="12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U377" s="106"/>
    </row>
    <row r="378" spans="1:21" s="71" customFormat="1" ht="12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U378" s="106"/>
    </row>
    <row r="379" spans="1:21" s="71" customFormat="1" ht="12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U379" s="106"/>
    </row>
    <row r="380" spans="1:21" s="71" customFormat="1" ht="12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U380" s="106"/>
    </row>
    <row r="381" spans="1:21" s="71" customFormat="1" ht="12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U381" s="106"/>
    </row>
    <row r="382" spans="1:21" s="71" customFormat="1" ht="1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U382" s="106"/>
    </row>
    <row r="383" spans="1:21" s="71" customFormat="1" ht="12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U383" s="106"/>
    </row>
    <row r="384" spans="1:21" s="71" customFormat="1" ht="12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U384" s="106"/>
    </row>
    <row r="385" spans="1:21" s="71" customFormat="1" ht="12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U385" s="106"/>
    </row>
    <row r="386" spans="1:21" s="71" customFormat="1" ht="12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U386" s="106"/>
    </row>
    <row r="387" spans="1:21" s="71" customFormat="1" ht="12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U387" s="106"/>
    </row>
    <row r="388" spans="1:21" s="71" customFormat="1" ht="12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U388" s="106"/>
    </row>
    <row r="389" spans="1:21" s="71" customFormat="1" ht="12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U389" s="106"/>
    </row>
    <row r="390" spans="1:21" s="71" customFormat="1" ht="12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U390" s="106"/>
    </row>
    <row r="391" spans="1:21" s="71" customFormat="1" ht="12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U391" s="106"/>
    </row>
    <row r="392" spans="1:21" s="71" customFormat="1" ht="1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U392" s="106"/>
    </row>
    <row r="393" spans="1:21" s="71" customFormat="1" ht="12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U393" s="106"/>
    </row>
    <row r="394" spans="1:21" s="71" customFormat="1" ht="12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U394" s="106"/>
    </row>
    <row r="395" spans="1:21" s="71" customFormat="1" ht="12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U395" s="106"/>
    </row>
    <row r="396" spans="1:21" s="71" customFormat="1" ht="12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U396" s="106"/>
    </row>
    <row r="397" spans="1:21" s="71" customFormat="1" ht="12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U397" s="106"/>
    </row>
    <row r="398" spans="1:21" s="71" customFormat="1" ht="12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U398" s="106"/>
    </row>
    <row r="399" spans="1:21" s="71" customFormat="1" ht="12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U399" s="106"/>
    </row>
    <row r="400" spans="1:21" s="71" customFormat="1" ht="12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U400" s="106"/>
    </row>
    <row r="401" spans="1:21" s="71" customFormat="1" ht="12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U401" s="106"/>
    </row>
    <row r="402" spans="1:21" s="71" customFormat="1" ht="1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U402" s="106"/>
    </row>
    <row r="403" spans="1:21" s="71" customFormat="1" ht="12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U403" s="106"/>
    </row>
    <row r="404" spans="1:21" s="71" customFormat="1" ht="12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U404" s="106"/>
    </row>
    <row r="405" spans="1:21" s="71" customFormat="1" ht="12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U405" s="106"/>
    </row>
    <row r="406" spans="1:21" s="71" customFormat="1" ht="12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U406" s="106"/>
    </row>
    <row r="407" spans="1:21" s="71" customFormat="1" ht="12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U407" s="106"/>
    </row>
    <row r="408" spans="1:21" s="71" customFormat="1" ht="12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U408" s="106"/>
    </row>
    <row r="409" spans="1:21" s="71" customFormat="1" ht="12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U409" s="106"/>
    </row>
    <row r="410" spans="1:21" s="71" customFormat="1" ht="12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U410" s="106"/>
    </row>
    <row r="411" spans="1:21" s="71" customFormat="1" ht="12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U411" s="106"/>
    </row>
    <row r="412" spans="1:21" s="71" customFormat="1" ht="1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U412" s="106"/>
    </row>
    <row r="413" spans="1:21" s="71" customFormat="1" ht="12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U413" s="106"/>
    </row>
    <row r="414" spans="1:21" s="71" customFormat="1" ht="12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U414" s="106"/>
    </row>
    <row r="415" spans="1:21" s="71" customFormat="1" ht="12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U415" s="106"/>
    </row>
    <row r="416" spans="1:21" s="71" customFormat="1" ht="12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U416" s="106"/>
    </row>
    <row r="417" spans="1:21" s="71" customFormat="1" ht="12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U417" s="106"/>
    </row>
    <row r="418" spans="1:21" s="71" customFormat="1" ht="12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U418" s="106"/>
    </row>
    <row r="419" spans="1:21" s="71" customFormat="1" ht="12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U419" s="106"/>
    </row>
    <row r="420" spans="1:21" s="71" customFormat="1" ht="12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U420" s="106"/>
    </row>
    <row r="421" spans="1:21" s="71" customFormat="1" ht="12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U421" s="106"/>
    </row>
    <row r="422" spans="1:21" s="71" customFormat="1" ht="12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U422" s="106"/>
    </row>
    <row r="423" spans="1:21" s="71" customFormat="1" ht="12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U423" s="106"/>
    </row>
    <row r="424" spans="1:21" s="71" customFormat="1" ht="12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U424" s="106"/>
    </row>
    <row r="425" spans="1:21" s="71" customFormat="1" ht="12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U425" s="106"/>
    </row>
    <row r="426" spans="1:21" s="71" customFormat="1" ht="12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U426" s="106"/>
    </row>
    <row r="427" spans="1:21" s="71" customFormat="1" ht="12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U427" s="106"/>
    </row>
    <row r="428" spans="1:21" s="71" customFormat="1" ht="12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U428" s="106"/>
    </row>
    <row r="429" spans="1:21" s="71" customFormat="1" ht="12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U429" s="106"/>
    </row>
    <row r="430" spans="1:21" s="71" customFormat="1" ht="12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U430" s="106"/>
    </row>
    <row r="431" spans="1:21" s="71" customFormat="1" ht="12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U431" s="106"/>
    </row>
    <row r="432" spans="1:21" s="71" customFormat="1" ht="12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U432" s="106"/>
    </row>
    <row r="433" spans="1:21" s="71" customFormat="1" ht="12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U433" s="106"/>
    </row>
    <row r="434" spans="1:21" s="71" customFormat="1" ht="12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U434" s="106"/>
    </row>
    <row r="435" spans="1:21" s="71" customFormat="1" ht="12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U435" s="106"/>
    </row>
    <row r="436" spans="1:21" s="71" customFormat="1" ht="12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U436" s="106"/>
    </row>
    <row r="437" spans="1:21" s="71" customFormat="1" ht="12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U437" s="106"/>
    </row>
    <row r="438" spans="1:21" s="71" customFormat="1" ht="12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U438" s="106"/>
    </row>
    <row r="439" spans="1:21" s="71" customFormat="1" ht="12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U439" s="106"/>
    </row>
    <row r="440" spans="1:21" s="71" customFormat="1" ht="12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U440" s="106"/>
    </row>
    <row r="441" spans="1:21" s="71" customFormat="1" ht="12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U441" s="106"/>
    </row>
    <row r="442" spans="1:21" s="71" customFormat="1" ht="12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U442" s="106"/>
    </row>
    <row r="443" spans="1:21" s="71" customFormat="1" ht="12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U443" s="106"/>
    </row>
    <row r="444" spans="1:21" s="71" customFormat="1" ht="12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U444" s="106"/>
    </row>
    <row r="445" spans="1:21" s="71" customFormat="1" ht="12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U445" s="106"/>
    </row>
    <row r="446" spans="1:21" s="71" customFormat="1" ht="12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U446" s="106"/>
    </row>
    <row r="447" spans="1:21" s="71" customFormat="1" ht="12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U447" s="106"/>
    </row>
    <row r="448" spans="1:21" s="71" customFormat="1" ht="12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U448" s="106"/>
    </row>
    <row r="449" spans="1:21" s="71" customFormat="1" ht="12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U449" s="106"/>
    </row>
    <row r="450" spans="1:21" s="71" customFormat="1" ht="12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U450" s="106"/>
    </row>
    <row r="451" spans="1:21" s="71" customFormat="1" ht="12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U451" s="106"/>
    </row>
    <row r="452" spans="1:21" s="71" customFormat="1" ht="12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U452" s="106"/>
    </row>
    <row r="453" spans="1:21" s="71" customFormat="1" ht="12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U453" s="106"/>
    </row>
    <row r="454" spans="1:21" s="71" customFormat="1" ht="12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U454" s="106"/>
    </row>
    <row r="455" spans="1:21" s="71" customFormat="1" ht="12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U455" s="106"/>
    </row>
    <row r="456" spans="1:21" s="71" customFormat="1" ht="12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U456" s="106"/>
    </row>
    <row r="457" spans="1:21" s="71" customFormat="1" ht="12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U457" s="106"/>
    </row>
    <row r="458" spans="1:21" s="71" customFormat="1" ht="12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U458" s="106"/>
    </row>
    <row r="459" spans="1:21" s="71" customFormat="1" ht="12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U459" s="106"/>
    </row>
    <row r="460" spans="1:21" s="71" customFormat="1" ht="12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U460" s="106"/>
    </row>
    <row r="461" spans="1:21" s="71" customFormat="1" ht="12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U461" s="106"/>
    </row>
    <row r="462" spans="1:21" s="71" customFormat="1" ht="12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U462" s="106"/>
    </row>
    <row r="463" spans="1:21" s="71" customFormat="1" ht="12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U463" s="106"/>
    </row>
    <row r="464" spans="1:21" s="71" customFormat="1" ht="12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U464" s="106"/>
    </row>
    <row r="465" spans="1:21" s="71" customFormat="1" ht="12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U465" s="106"/>
    </row>
    <row r="466" spans="1:21" s="71" customFormat="1" ht="12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U466" s="106"/>
    </row>
    <row r="467" spans="1:21" s="71" customFormat="1" ht="12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U467" s="106"/>
    </row>
    <row r="468" spans="1:21" s="71" customFormat="1" ht="12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U468" s="106"/>
    </row>
    <row r="469" spans="1:21" s="71" customFormat="1" ht="12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U469" s="106"/>
    </row>
    <row r="470" spans="1:21" s="71" customFormat="1" ht="12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U470" s="106"/>
    </row>
    <row r="471" spans="1:21" s="71" customFormat="1" ht="12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U471" s="106"/>
    </row>
    <row r="472" spans="1:21" s="71" customFormat="1" ht="12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U472" s="106"/>
    </row>
    <row r="473" spans="1:21" s="71" customFormat="1" ht="12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U473" s="106"/>
    </row>
    <row r="474" spans="1:21" s="71" customFormat="1" ht="12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U474" s="106"/>
    </row>
    <row r="475" spans="1:21" s="71" customFormat="1" ht="12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U475" s="106"/>
    </row>
    <row r="476" spans="1:21" s="71" customFormat="1" ht="12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U476" s="106"/>
    </row>
    <row r="477" spans="1:21" s="71" customFormat="1" ht="12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U477" s="106"/>
    </row>
    <row r="478" spans="1:21" s="71" customFormat="1" ht="12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U478" s="106"/>
    </row>
    <row r="479" spans="1:21" s="71" customFormat="1" ht="12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U479" s="106"/>
    </row>
    <row r="480" spans="1:21" s="71" customFormat="1" ht="12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U480" s="106"/>
    </row>
    <row r="481" spans="1:21" s="71" customFormat="1" ht="12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U481" s="106"/>
    </row>
    <row r="482" spans="1:21" s="71" customFormat="1" ht="12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U482" s="106"/>
    </row>
    <row r="483" spans="1:21" s="71" customFormat="1" ht="12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U483" s="106"/>
    </row>
    <row r="484" spans="1:21" s="71" customFormat="1" ht="12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U484" s="106"/>
    </row>
    <row r="485" spans="1:21" s="71" customFormat="1" ht="12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U485" s="106"/>
    </row>
    <row r="486" spans="1:21" s="71" customFormat="1" ht="12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U486" s="106"/>
    </row>
    <row r="487" spans="1:21" s="71" customFormat="1" ht="12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U487" s="106"/>
    </row>
    <row r="488" spans="1:21" s="71" customFormat="1" ht="12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U488" s="106"/>
    </row>
    <row r="489" spans="1:21" s="71" customFormat="1" ht="12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U489" s="106"/>
    </row>
    <row r="490" spans="1:21" s="71" customFormat="1" ht="12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U490" s="106"/>
    </row>
    <row r="491" spans="1:21" s="71" customFormat="1" ht="12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U491" s="106"/>
    </row>
    <row r="492" spans="1:21" s="71" customFormat="1" ht="12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U492" s="106"/>
    </row>
    <row r="493" spans="1:21" s="71" customFormat="1" ht="12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U493" s="106"/>
    </row>
    <row r="494" spans="1:21" s="71" customFormat="1" ht="12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U494" s="106"/>
    </row>
    <row r="495" spans="1:21" s="71" customFormat="1" ht="12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U495" s="106"/>
    </row>
    <row r="496" spans="1:21" s="71" customFormat="1" ht="12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U496" s="106"/>
    </row>
    <row r="497" spans="1:21" s="71" customFormat="1" ht="12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U497" s="106"/>
    </row>
    <row r="498" spans="1:21" s="71" customFormat="1" ht="12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U498" s="106"/>
    </row>
    <row r="499" spans="1:21" s="71" customFormat="1" ht="12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U499" s="106"/>
    </row>
    <row r="500" spans="1:21" s="71" customFormat="1" ht="12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U500" s="106"/>
    </row>
    <row r="501" spans="1:21" s="71" customFormat="1" ht="12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U501" s="106"/>
    </row>
    <row r="502" spans="1:21" s="71" customFormat="1" ht="12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U502" s="106"/>
    </row>
    <row r="503" spans="1:21" s="71" customFormat="1" ht="12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U503" s="106"/>
    </row>
    <row r="504" spans="1:21" s="71" customFormat="1" ht="12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U504" s="106"/>
    </row>
    <row r="505" spans="1:21" s="71" customFormat="1" ht="12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U505" s="106"/>
    </row>
    <row r="506" spans="1:21" s="71" customFormat="1" ht="12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U506" s="106"/>
    </row>
    <row r="507" spans="1:21" s="71" customFormat="1" ht="12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U507" s="106"/>
    </row>
    <row r="508" spans="1:21" s="71" customFormat="1" ht="12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U508" s="106"/>
    </row>
    <row r="509" spans="1:21" s="71" customFormat="1" ht="12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U509" s="106"/>
    </row>
    <row r="510" spans="1:21" s="71" customFormat="1" ht="12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U510" s="106"/>
    </row>
    <row r="511" spans="1:21" s="71" customFormat="1" ht="12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U511" s="106"/>
    </row>
    <row r="512" spans="1:21" s="71" customFormat="1" ht="12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U512" s="106"/>
    </row>
    <row r="513" spans="1:21" s="71" customFormat="1" ht="12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U513" s="106"/>
    </row>
    <row r="514" spans="1:21" s="71" customFormat="1" ht="12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U514" s="106"/>
    </row>
    <row r="515" spans="1:21" s="71" customFormat="1" ht="12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U515" s="106"/>
    </row>
    <row r="516" spans="1:21" s="71" customFormat="1" ht="12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U516" s="106"/>
    </row>
    <row r="517" spans="1:21" s="71" customFormat="1" ht="12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U517" s="106"/>
    </row>
    <row r="518" spans="1:21" s="71" customFormat="1" ht="12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U518" s="106"/>
    </row>
    <row r="519" spans="1:21" s="71" customFormat="1" ht="12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U519" s="106"/>
    </row>
    <row r="520" spans="1:21" s="71" customFormat="1" ht="12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U520" s="106"/>
    </row>
    <row r="521" spans="1:21" s="71" customFormat="1" ht="12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U521" s="106"/>
    </row>
    <row r="522" spans="1:21" s="71" customFormat="1" ht="12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U522" s="106"/>
    </row>
    <row r="523" spans="1:21" s="71" customFormat="1" ht="12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U523" s="106"/>
    </row>
    <row r="524" spans="1:21" s="71" customFormat="1" ht="12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U524" s="106"/>
    </row>
    <row r="525" spans="1:21" s="71" customFormat="1" ht="12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U525" s="106"/>
    </row>
    <row r="526" spans="1:21" s="71" customFormat="1" ht="12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U526" s="106"/>
    </row>
    <row r="527" spans="1:21" s="71" customFormat="1" ht="12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U527" s="106"/>
    </row>
    <row r="528" spans="1:21" s="71" customFormat="1" ht="12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U528" s="106"/>
    </row>
    <row r="529" spans="1:21" s="71" customFormat="1" ht="12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U529" s="106"/>
    </row>
    <row r="530" spans="1:21" s="71" customFormat="1" ht="12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U530" s="106"/>
    </row>
    <row r="531" spans="1:21" s="71" customFormat="1" ht="12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U531" s="106"/>
    </row>
    <row r="532" spans="1:21" s="71" customFormat="1" ht="12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U532" s="106"/>
    </row>
    <row r="533" spans="1:21" s="71" customFormat="1" ht="12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U533" s="106"/>
    </row>
    <row r="534" spans="1:21" s="71" customFormat="1" ht="12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U534" s="106"/>
    </row>
    <row r="535" spans="1:21" s="71" customFormat="1" ht="12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U535" s="106"/>
    </row>
    <row r="536" spans="1:21" s="71" customFormat="1" ht="12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U536" s="106"/>
    </row>
    <row r="537" spans="1:21" s="71" customFormat="1" ht="12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U537" s="106"/>
    </row>
    <row r="538" spans="1:21" s="71" customFormat="1" ht="12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U538" s="106"/>
    </row>
    <row r="539" spans="1:21" s="71" customFormat="1" ht="12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U539" s="106"/>
    </row>
    <row r="540" spans="1:21" s="71" customFormat="1" ht="12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U540" s="106"/>
    </row>
    <row r="541" spans="1:21" s="71" customFormat="1" ht="12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U541" s="106"/>
    </row>
    <row r="542" spans="1:21" s="71" customFormat="1" ht="12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U542" s="106"/>
    </row>
    <row r="543" spans="1:21" s="71" customFormat="1" ht="12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U543" s="106"/>
    </row>
    <row r="544" spans="1:21" s="71" customFormat="1" ht="12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U544" s="106"/>
    </row>
    <row r="545" spans="1:21" s="71" customFormat="1" ht="12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U545" s="106"/>
    </row>
    <row r="546" spans="1:21" s="71" customFormat="1" ht="12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U546" s="106"/>
    </row>
    <row r="547" spans="1:21" s="71" customFormat="1" ht="12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U547" s="106"/>
    </row>
    <row r="548" spans="1:21" s="71" customFormat="1" ht="12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U548" s="106"/>
    </row>
    <row r="549" spans="1:21" s="71" customFormat="1" ht="12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U549" s="106"/>
    </row>
    <row r="550" spans="1:21" s="71" customFormat="1" ht="12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U550" s="106"/>
    </row>
    <row r="551" spans="1:21" s="71" customFormat="1" ht="12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U551" s="106"/>
    </row>
    <row r="552" spans="1:21" s="71" customFormat="1" ht="12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U552" s="106"/>
    </row>
    <row r="553" spans="1:21" s="71" customFormat="1" ht="12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U553" s="106"/>
    </row>
    <row r="554" spans="1:21" s="71" customFormat="1" ht="12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U554" s="106"/>
    </row>
    <row r="555" spans="1:21" s="71" customFormat="1" ht="12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U555" s="106"/>
    </row>
    <row r="556" spans="1:21" s="71" customFormat="1" ht="12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U556" s="106"/>
    </row>
    <row r="557" spans="1:21" s="71" customFormat="1" ht="12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U557" s="106"/>
    </row>
    <row r="558" spans="1:21" s="71" customFormat="1" ht="12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U558" s="106"/>
    </row>
    <row r="559" spans="1:21" s="71" customFormat="1" ht="12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U559" s="106"/>
    </row>
    <row r="560" spans="1:21" s="71" customFormat="1" ht="12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U560" s="106"/>
    </row>
    <row r="561" spans="1:21" s="71" customFormat="1" ht="12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U561" s="106"/>
    </row>
    <row r="562" spans="1:21" s="71" customFormat="1" ht="1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U562" s="106"/>
    </row>
    <row r="563" spans="1:21" s="71" customFormat="1" ht="12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U563" s="106"/>
    </row>
    <row r="564" spans="1:21" s="71" customFormat="1" ht="12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U564" s="106"/>
    </row>
    <row r="565" spans="1:21" s="71" customFormat="1" ht="12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U565" s="106"/>
    </row>
    <row r="566" spans="1:21" s="71" customFormat="1" ht="12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U566" s="106"/>
    </row>
    <row r="567" spans="1:21" s="71" customFormat="1" ht="12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U567" s="106"/>
    </row>
    <row r="568" spans="1:21" s="71" customFormat="1" ht="12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U568" s="106"/>
    </row>
    <row r="569" spans="1:21" s="71" customFormat="1" ht="12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U569" s="106"/>
    </row>
    <row r="570" spans="1:21" s="71" customFormat="1" ht="12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U570" s="106"/>
    </row>
    <row r="571" spans="1:21" s="71" customFormat="1" ht="12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U571" s="106"/>
    </row>
    <row r="572" spans="1:21" s="71" customFormat="1" ht="1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U572" s="106"/>
    </row>
    <row r="573" spans="1:21" s="71" customFormat="1" ht="12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U573" s="106"/>
    </row>
    <row r="574" spans="1:21" s="71" customFormat="1" ht="12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U574" s="106"/>
    </row>
    <row r="575" spans="1:21" s="71" customFormat="1" ht="12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U575" s="106"/>
    </row>
    <row r="576" spans="1:21" s="71" customFormat="1" ht="12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U576" s="106"/>
    </row>
    <row r="577" spans="1:21" s="71" customFormat="1" ht="12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U577" s="106"/>
    </row>
    <row r="578" spans="1:21" s="71" customFormat="1" ht="12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U578" s="106"/>
    </row>
    <row r="579" spans="1:21" s="71" customFormat="1" ht="12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U579" s="106"/>
    </row>
    <row r="580" spans="1:21" s="71" customFormat="1" ht="12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U580" s="106"/>
    </row>
    <row r="581" spans="1:21" s="71" customFormat="1" ht="12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U581" s="106"/>
    </row>
    <row r="582" spans="1:21" s="71" customFormat="1" ht="1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U582" s="106"/>
    </row>
    <row r="583" spans="1:21" s="71" customFormat="1" ht="12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U583" s="106"/>
    </row>
    <row r="584" spans="1:21" s="71" customFormat="1" ht="12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U584" s="106"/>
    </row>
    <row r="585" spans="1:21" s="71" customFormat="1" ht="12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U585" s="106"/>
    </row>
    <row r="586" spans="1:21" s="71" customFormat="1" ht="12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U586" s="106"/>
    </row>
    <row r="587" spans="1:21" s="71" customFormat="1" ht="12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U587" s="106"/>
    </row>
    <row r="588" spans="1:21" s="71" customFormat="1" ht="12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U588" s="106"/>
    </row>
    <row r="589" spans="1:21" s="71" customFormat="1" ht="12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U589" s="106"/>
    </row>
    <row r="590" spans="1:21" s="71" customFormat="1" ht="12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U590" s="106"/>
    </row>
    <row r="591" spans="1:21" s="71" customFormat="1" ht="12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U591" s="106"/>
    </row>
    <row r="592" spans="1:21" s="71" customFormat="1" ht="1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U592" s="106"/>
    </row>
    <row r="593" spans="1:21" s="71" customFormat="1" ht="12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U593" s="106"/>
    </row>
    <row r="594" spans="1:21" s="71" customFormat="1" ht="12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U594" s="106"/>
    </row>
    <row r="595" spans="1:21" s="71" customFormat="1" ht="12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U595" s="106"/>
    </row>
    <row r="596" spans="1:21" s="71" customFormat="1" ht="12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U596" s="106"/>
    </row>
    <row r="597" spans="1:21" s="71" customFormat="1" ht="12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U597" s="106"/>
    </row>
    <row r="598" spans="1:21" s="71" customFormat="1" ht="12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U598" s="106"/>
    </row>
    <row r="599" spans="1:21" s="71" customFormat="1" ht="12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U599" s="106"/>
    </row>
    <row r="600" spans="1:21" s="71" customFormat="1" ht="12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U600" s="106"/>
    </row>
    <row r="601" spans="1:21" s="71" customFormat="1" ht="12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U601" s="106"/>
    </row>
    <row r="602" spans="1:21" s="71" customFormat="1" ht="1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U602" s="106"/>
    </row>
    <row r="603" spans="1:21" s="71" customFormat="1" ht="12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U603" s="106"/>
    </row>
    <row r="604" spans="1:21" s="71" customFormat="1" ht="12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U604" s="106"/>
    </row>
    <row r="605" spans="1:21" s="71" customFormat="1" ht="12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U605" s="106"/>
    </row>
    <row r="606" spans="1:21" s="71" customFormat="1" ht="12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U606" s="106"/>
    </row>
    <row r="607" spans="1:21" s="71" customFormat="1" ht="12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U607" s="106"/>
    </row>
    <row r="608" spans="1:21" s="71" customFormat="1" ht="12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U608" s="106"/>
    </row>
    <row r="609" spans="1:21" s="71" customFormat="1" ht="12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U609" s="106"/>
    </row>
    <row r="610" spans="1:21" s="71" customFormat="1" ht="12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U610" s="106"/>
    </row>
    <row r="611" spans="1:21" s="71" customFormat="1" ht="12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U611" s="106"/>
    </row>
    <row r="612" spans="1:21" s="71" customFormat="1" ht="1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U612" s="106"/>
    </row>
    <row r="613" spans="1:21" s="71" customFormat="1" ht="12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U613" s="106"/>
    </row>
    <row r="614" spans="1:21" s="71" customFormat="1" ht="12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U614" s="106"/>
    </row>
    <row r="615" spans="1:21" s="71" customFormat="1" ht="12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U615" s="106"/>
    </row>
    <row r="616" spans="1:21" s="71" customFormat="1" ht="12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U616" s="106"/>
    </row>
    <row r="617" spans="1:21" s="71" customFormat="1" ht="12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U617" s="106"/>
    </row>
    <row r="618" spans="1:21" s="71" customFormat="1" ht="12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U618" s="106"/>
    </row>
    <row r="619" spans="1:21" s="71" customFormat="1" ht="12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U619" s="106"/>
    </row>
    <row r="620" spans="1:21" s="71" customFormat="1" ht="12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U620" s="106"/>
    </row>
    <row r="621" spans="1:21" s="71" customFormat="1" ht="12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U621" s="106"/>
    </row>
    <row r="622" spans="1:21" s="71" customFormat="1" ht="1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U622" s="106"/>
    </row>
    <row r="623" spans="1:21" s="71" customFormat="1" ht="12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U623" s="106"/>
    </row>
    <row r="624" spans="1:21" s="71" customFormat="1" ht="12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U624" s="106"/>
    </row>
    <row r="625" spans="1:21" s="71" customFormat="1" ht="12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U625" s="106"/>
    </row>
    <row r="626" spans="1:21" s="71" customFormat="1" ht="12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U626" s="106"/>
    </row>
    <row r="627" spans="1:21" s="71" customFormat="1" ht="12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U627" s="106"/>
    </row>
    <row r="628" spans="1:21" s="71" customFormat="1" ht="12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U628" s="106"/>
    </row>
    <row r="629" spans="1:21" s="71" customFormat="1" ht="12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U629" s="106"/>
    </row>
    <row r="630" spans="1:21" s="71" customFormat="1" ht="12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U630" s="106"/>
    </row>
    <row r="631" spans="1:21" s="71" customFormat="1" ht="12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U631" s="106"/>
    </row>
    <row r="632" spans="1:21" s="71" customFormat="1" ht="1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U632" s="106"/>
    </row>
    <row r="633" spans="1:21" s="71" customFormat="1" ht="12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U633" s="106"/>
    </row>
    <row r="634" spans="1:21" s="71" customFormat="1" ht="12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U634" s="106"/>
    </row>
    <row r="635" spans="1:21" s="71" customFormat="1" ht="12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U635" s="106"/>
    </row>
    <row r="636" spans="1:21" s="71" customFormat="1" ht="12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U636" s="106"/>
    </row>
    <row r="637" spans="1:21" s="71" customFormat="1" ht="12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U637" s="106"/>
    </row>
    <row r="638" spans="1:21" s="71" customFormat="1" ht="12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U638" s="106"/>
    </row>
    <row r="639" spans="1:21" s="71" customFormat="1" ht="12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U639" s="106"/>
    </row>
    <row r="640" spans="1:21" s="71" customFormat="1" ht="12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U640" s="106"/>
    </row>
    <row r="641" spans="1:21" s="71" customFormat="1" ht="12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U641" s="106"/>
    </row>
    <row r="642" spans="1:21" s="71" customFormat="1" ht="12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U642" s="106"/>
    </row>
    <row r="643" spans="1:21" s="71" customFormat="1" ht="12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U643" s="106"/>
    </row>
    <row r="644" spans="1:21" s="71" customFormat="1" ht="12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U644" s="106"/>
    </row>
    <row r="645" spans="1:21" s="71" customFormat="1" ht="12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U645" s="106"/>
    </row>
    <row r="646" spans="1:21" s="71" customFormat="1" ht="12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U646" s="106"/>
    </row>
    <row r="647" spans="1:21" s="71" customFormat="1" ht="12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U647" s="106"/>
    </row>
    <row r="648" spans="1:21" s="71" customFormat="1" ht="12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U648" s="106"/>
    </row>
    <row r="649" spans="1:21" s="71" customFormat="1" ht="12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U649" s="106"/>
    </row>
    <row r="650" spans="1:21" s="71" customFormat="1" ht="12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U650" s="106"/>
    </row>
    <row r="651" spans="1:21" s="71" customFormat="1" ht="12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U651" s="106"/>
    </row>
    <row r="652" spans="1:21" s="71" customFormat="1" ht="12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U652" s="106"/>
    </row>
    <row r="653" spans="1:21" s="71" customFormat="1" ht="12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U653" s="106"/>
    </row>
    <row r="654" spans="1:21" s="71" customFormat="1" ht="12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U654" s="106"/>
    </row>
    <row r="655" spans="1:21" s="71" customFormat="1" ht="12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U655" s="106"/>
    </row>
    <row r="656" spans="1:21" s="71" customFormat="1" ht="12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U656" s="106"/>
    </row>
    <row r="657" spans="1:21" s="71" customFormat="1" ht="12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U657" s="106"/>
    </row>
    <row r="658" spans="1:21" s="71" customFormat="1" ht="12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U658" s="106"/>
    </row>
    <row r="659" spans="1:21" s="71" customFormat="1" ht="12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U659" s="106"/>
    </row>
    <row r="660" spans="1:21" s="71" customFormat="1" ht="12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U660" s="106"/>
    </row>
    <row r="661" spans="1:21" s="71" customFormat="1" ht="12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U661" s="106"/>
    </row>
    <row r="662" spans="1:21" s="71" customFormat="1" ht="12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U662" s="106"/>
    </row>
    <row r="663" spans="1:21" s="71" customFormat="1" ht="12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U663" s="106"/>
    </row>
    <row r="664" spans="1:21" s="71" customFormat="1" ht="12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U664" s="106"/>
    </row>
    <row r="665" spans="1:21" s="71" customFormat="1" ht="12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U665" s="106"/>
    </row>
    <row r="666" spans="1:21" s="71" customFormat="1" ht="12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U666" s="106"/>
    </row>
    <row r="667" spans="1:21" s="71" customFormat="1" ht="12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U667" s="106"/>
    </row>
    <row r="668" spans="1:21" s="71" customFormat="1" ht="12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U668" s="106"/>
    </row>
    <row r="669" spans="1:21" s="71" customFormat="1" ht="12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U669" s="106"/>
    </row>
    <row r="670" spans="1:21" s="71" customFormat="1" ht="12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U670" s="106"/>
    </row>
    <row r="671" spans="1:21" s="71" customFormat="1" ht="12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U671" s="106"/>
    </row>
    <row r="672" spans="1:21" s="71" customFormat="1" ht="12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U672" s="106"/>
    </row>
    <row r="673" spans="1:21" s="71" customFormat="1" ht="12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U673" s="106"/>
    </row>
    <row r="674" spans="1:21" s="71" customFormat="1" ht="12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U674" s="106"/>
    </row>
    <row r="675" spans="1:21" s="71" customFormat="1" ht="12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U675" s="106"/>
    </row>
    <row r="676" spans="1:21" s="71" customFormat="1" ht="12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U676" s="106"/>
    </row>
    <row r="677" spans="1:21" s="71" customFormat="1" ht="12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U677" s="106"/>
    </row>
    <row r="678" spans="1:21" s="71" customFormat="1" ht="12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U678" s="106"/>
    </row>
    <row r="679" spans="1:21" s="71" customFormat="1" ht="12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U679" s="106"/>
    </row>
    <row r="680" spans="1:21" s="71" customFormat="1" ht="12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U680" s="106"/>
    </row>
    <row r="681" spans="1:21" s="71" customFormat="1" ht="12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U681" s="106"/>
    </row>
    <row r="682" spans="1:21" s="71" customFormat="1" ht="12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U682" s="106"/>
    </row>
    <row r="683" spans="1:21" s="71" customFormat="1" ht="12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U683" s="106"/>
    </row>
    <row r="684" spans="1:21" s="71" customFormat="1" ht="12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U684" s="106"/>
    </row>
    <row r="685" spans="1:21" s="71" customFormat="1" ht="12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U685" s="106"/>
    </row>
    <row r="686" spans="1:21" s="71" customFormat="1" ht="12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U686" s="106"/>
    </row>
    <row r="687" spans="1:21" s="71" customFormat="1" ht="12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U687" s="106"/>
    </row>
    <row r="688" spans="1:21" s="71" customFormat="1" ht="12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U688" s="106"/>
    </row>
    <row r="689" spans="1:21" s="71" customFormat="1" ht="12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U689" s="106"/>
    </row>
    <row r="690" spans="1:21" s="71" customFormat="1" ht="12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U690" s="106"/>
    </row>
    <row r="691" spans="1:21" s="71" customFormat="1" ht="12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U691" s="106"/>
    </row>
    <row r="692" spans="1:21" s="71" customFormat="1" ht="12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U692" s="106"/>
    </row>
    <row r="693" spans="1:21" s="71" customFormat="1" ht="12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U693" s="106"/>
    </row>
    <row r="694" spans="1:21" s="71" customFormat="1" ht="12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U694" s="106"/>
    </row>
    <row r="695" spans="1:21" s="71" customFormat="1" ht="12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U695" s="106"/>
    </row>
    <row r="696" spans="1:21" s="71" customFormat="1" ht="12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U696" s="106"/>
    </row>
    <row r="697" spans="1:21" s="71" customFormat="1" ht="12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U697" s="106"/>
    </row>
    <row r="698" spans="1:21" s="71" customFormat="1" ht="12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U698" s="106"/>
    </row>
    <row r="699" spans="1:21" s="71" customFormat="1" ht="12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U699" s="106"/>
    </row>
    <row r="700" spans="1:21" s="71" customFormat="1" ht="12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U700" s="106"/>
    </row>
    <row r="701" spans="1:21" s="71" customFormat="1" ht="12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U701" s="106"/>
    </row>
    <row r="702" spans="1:21" s="71" customFormat="1" ht="12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U702" s="106"/>
    </row>
    <row r="703" spans="1:21" s="71" customFormat="1" ht="12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U703" s="106"/>
    </row>
    <row r="704" spans="1:21" s="71" customFormat="1" ht="12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U704" s="106"/>
    </row>
    <row r="705" spans="1:21" s="71" customFormat="1" ht="12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U705" s="106"/>
    </row>
    <row r="706" spans="1:21" s="71" customFormat="1" ht="12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U706" s="106"/>
    </row>
    <row r="707" spans="1:21" s="71" customFormat="1" ht="12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U707" s="106"/>
    </row>
    <row r="708" spans="1:21" s="71" customFormat="1" ht="12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U708" s="106"/>
    </row>
    <row r="709" spans="1:21" s="71" customFormat="1" ht="12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U709" s="106"/>
    </row>
    <row r="710" spans="1:21" s="71" customFormat="1" ht="12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U710" s="106"/>
    </row>
    <row r="711" spans="1:21" s="71" customFormat="1" ht="12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U711" s="106"/>
    </row>
    <row r="712" spans="1:21" s="71" customFormat="1" ht="12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U712" s="106"/>
    </row>
    <row r="713" spans="1:21" s="71" customFormat="1" ht="12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U713" s="106"/>
    </row>
    <row r="714" spans="1:21" s="71" customFormat="1" ht="12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U714" s="106"/>
    </row>
    <row r="715" spans="1:21" s="71" customFormat="1" ht="12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U715" s="106"/>
    </row>
    <row r="716" spans="1:21" s="71" customFormat="1" ht="12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U716" s="106"/>
    </row>
    <row r="717" spans="1:21" s="71" customFormat="1" ht="12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U717" s="106"/>
    </row>
    <row r="718" spans="1:21" s="71" customFormat="1" ht="12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U718" s="106"/>
    </row>
    <row r="719" spans="1:21" s="71" customFormat="1" ht="12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U719" s="106"/>
    </row>
    <row r="720" spans="1:21" s="71" customFormat="1" ht="12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U720" s="106"/>
    </row>
    <row r="721" spans="1:21" s="71" customFormat="1" ht="12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U721" s="106"/>
    </row>
    <row r="722" spans="1:21" s="71" customFormat="1" ht="12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U722" s="106"/>
    </row>
    <row r="723" spans="1:21" s="71" customFormat="1" ht="12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U723" s="106"/>
    </row>
    <row r="724" spans="1:21" s="71" customFormat="1" ht="12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U724" s="106"/>
    </row>
    <row r="725" spans="1:21" s="71" customFormat="1" ht="12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U725" s="106"/>
    </row>
    <row r="726" spans="1:21" s="71" customFormat="1" ht="12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U726" s="106"/>
    </row>
    <row r="727" spans="1:21" s="71" customFormat="1" ht="12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U727" s="106"/>
    </row>
    <row r="728" spans="1:21" s="71" customFormat="1" ht="12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U728" s="106"/>
    </row>
    <row r="729" spans="1:21" s="71" customFormat="1" ht="12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U729" s="106"/>
    </row>
    <row r="730" spans="1:21" s="71" customFormat="1" ht="12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U730" s="106"/>
    </row>
    <row r="731" spans="1:21" s="71" customFormat="1" ht="12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U731" s="106"/>
    </row>
    <row r="732" spans="1:21" s="71" customFormat="1" ht="12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U732" s="106"/>
    </row>
    <row r="733" spans="1:21" s="71" customFormat="1" ht="12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U733" s="106"/>
    </row>
    <row r="734" spans="1:21" s="71" customFormat="1" ht="12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U734" s="106"/>
    </row>
    <row r="735" spans="1:21" s="71" customFormat="1" ht="12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U735" s="106"/>
    </row>
    <row r="736" spans="1:21" s="71" customFormat="1" ht="12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U736" s="106"/>
    </row>
    <row r="737" spans="1:21" s="71" customFormat="1" ht="12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U737" s="106"/>
    </row>
    <row r="738" spans="1:21" s="71" customFormat="1" ht="12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U738" s="106"/>
    </row>
    <row r="739" spans="1:21" s="71" customFormat="1" ht="12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U739" s="106"/>
    </row>
    <row r="740" spans="1:21" s="71" customFormat="1" ht="12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U740" s="106"/>
    </row>
    <row r="741" spans="1:21" s="71" customFormat="1" ht="12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U741" s="106"/>
    </row>
    <row r="742" spans="1:21" s="71" customFormat="1" ht="12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U742" s="106"/>
    </row>
    <row r="743" spans="1:21" s="71" customFormat="1" ht="12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U743" s="106"/>
    </row>
    <row r="744" spans="1:21" s="71" customFormat="1" ht="12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U744" s="106"/>
    </row>
    <row r="745" spans="1:21" s="71" customFormat="1" ht="12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U745" s="106"/>
    </row>
    <row r="746" spans="1:21" s="71" customFormat="1" ht="12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U746" s="106"/>
    </row>
    <row r="747" spans="1:21" s="71" customFormat="1" ht="12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U747" s="106"/>
    </row>
    <row r="748" spans="1:21" s="71" customFormat="1" ht="12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U748" s="106"/>
    </row>
    <row r="749" spans="1:21" s="71" customFormat="1" ht="12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U749" s="106"/>
    </row>
    <row r="750" spans="1:21" s="71" customFormat="1" ht="12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U750" s="106"/>
    </row>
    <row r="751" spans="1:21" s="71" customFormat="1" ht="12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U751" s="106"/>
    </row>
    <row r="752" spans="1:21" s="71" customFormat="1" ht="12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U752" s="106"/>
    </row>
    <row r="753" spans="1:21" s="71" customFormat="1" ht="12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U753" s="106"/>
    </row>
    <row r="754" spans="1:21" s="71" customFormat="1" ht="12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U754" s="106"/>
    </row>
    <row r="755" spans="1:21" s="71" customFormat="1" ht="12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U755" s="106"/>
    </row>
    <row r="756" spans="1:21" s="71" customFormat="1" ht="12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U756" s="106"/>
    </row>
    <row r="757" spans="1:21" s="71" customFormat="1" ht="12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U757" s="106"/>
    </row>
    <row r="758" spans="1:21" s="71" customFormat="1" ht="12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U758" s="106"/>
    </row>
    <row r="759" spans="1:21" s="71" customFormat="1" ht="12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U759" s="106"/>
    </row>
    <row r="760" spans="1:21" s="71" customFormat="1" ht="12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U760" s="106"/>
    </row>
    <row r="761" spans="1:21" s="71" customFormat="1" ht="12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U761" s="106"/>
    </row>
    <row r="762" spans="1:21" s="71" customFormat="1" ht="12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U762" s="106"/>
    </row>
    <row r="763" spans="1:21" s="71" customFormat="1" ht="12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U763" s="106"/>
    </row>
    <row r="764" spans="1:21" s="71" customFormat="1" ht="12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U764" s="106"/>
    </row>
    <row r="765" spans="1:21" s="71" customFormat="1" ht="12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U765" s="106"/>
    </row>
    <row r="766" spans="1:21" s="71" customFormat="1" ht="12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U766" s="106"/>
    </row>
    <row r="767" spans="1:21" s="71" customFormat="1" ht="12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U767" s="106"/>
    </row>
    <row r="768" spans="1:21" s="71" customFormat="1" ht="12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U768" s="106"/>
    </row>
    <row r="769" spans="1:21" s="71" customFormat="1" ht="12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U769" s="106"/>
    </row>
    <row r="770" spans="1:21" s="71" customFormat="1" ht="12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U770" s="106"/>
    </row>
    <row r="771" spans="1:21" s="71" customFormat="1" ht="12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U771" s="106"/>
    </row>
    <row r="772" spans="1:21" s="71" customFormat="1" ht="12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U772" s="106"/>
    </row>
    <row r="773" spans="1:21" s="71" customFormat="1" ht="12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U773" s="106"/>
    </row>
    <row r="774" spans="1:21" s="71" customFormat="1" ht="12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U774" s="106"/>
    </row>
    <row r="775" spans="1:21" s="71" customFormat="1" ht="12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U775" s="106"/>
    </row>
    <row r="776" spans="1:21" s="71" customFormat="1" ht="12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U776" s="106"/>
    </row>
    <row r="777" spans="1:21" s="71" customFormat="1" ht="12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U777" s="106"/>
    </row>
    <row r="778" spans="1:21" s="71" customFormat="1" ht="12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U778" s="106"/>
    </row>
    <row r="779" spans="1:21" s="71" customFormat="1" ht="12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U779" s="106"/>
    </row>
    <row r="780" spans="1:21" s="71" customFormat="1" ht="12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U780" s="106"/>
    </row>
    <row r="781" spans="1:21" s="71" customFormat="1" ht="12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U781" s="106"/>
    </row>
    <row r="782" spans="1:21" s="71" customFormat="1" ht="12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U782" s="106"/>
    </row>
    <row r="783" spans="1:21" s="71" customFormat="1" ht="12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U783" s="106"/>
    </row>
    <row r="784" spans="1:21" s="71" customFormat="1" ht="12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U784" s="106"/>
    </row>
    <row r="785" spans="1:21" s="71" customFormat="1" ht="12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U785" s="106"/>
    </row>
    <row r="786" spans="1:21" s="71" customFormat="1" ht="12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U786" s="106"/>
    </row>
    <row r="787" spans="1:21" s="71" customFormat="1" ht="12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U787" s="106"/>
    </row>
    <row r="788" spans="1:21" s="71" customFormat="1" ht="12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U788" s="106"/>
    </row>
    <row r="789" spans="1:21" s="71" customFormat="1" ht="12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U789" s="106"/>
    </row>
    <row r="790" spans="1:21" s="71" customFormat="1" ht="12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U790" s="106"/>
    </row>
    <row r="791" spans="1:21" s="71" customFormat="1" ht="12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U791" s="106"/>
    </row>
    <row r="792" spans="1:21" s="71" customFormat="1" ht="12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U792" s="106"/>
    </row>
    <row r="793" spans="1:21" s="71" customFormat="1" ht="12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U793" s="106"/>
    </row>
    <row r="794" spans="1:21" s="71" customFormat="1" ht="12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U794" s="106"/>
    </row>
    <row r="795" spans="1:21" s="71" customFormat="1" ht="12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U795" s="106"/>
    </row>
    <row r="796" spans="1:21" s="71" customFormat="1" ht="12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U796" s="106"/>
    </row>
    <row r="797" spans="1:21" s="71" customFormat="1" ht="12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U797" s="106"/>
    </row>
    <row r="798" spans="1:21" s="71" customFormat="1" ht="12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U798" s="106"/>
    </row>
    <row r="799" spans="1:21" s="71" customFormat="1" ht="12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U799" s="106"/>
    </row>
    <row r="800" spans="1:21" s="71" customFormat="1" ht="12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U800" s="106"/>
    </row>
    <row r="801" spans="1:21" s="71" customFormat="1" ht="12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U801" s="106"/>
    </row>
    <row r="802" spans="1:21" s="71" customFormat="1" ht="12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U802" s="106"/>
    </row>
    <row r="803" spans="1:21" s="71" customFormat="1" ht="12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U803" s="106"/>
    </row>
    <row r="804" spans="1:21" s="71" customFormat="1" ht="12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U804" s="106"/>
    </row>
    <row r="805" spans="1:21" s="71" customFormat="1" ht="12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U805" s="106"/>
    </row>
    <row r="806" spans="1:21" s="71" customFormat="1" ht="12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U806" s="106"/>
    </row>
    <row r="807" spans="1:21" s="71" customFormat="1" ht="12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U807" s="106"/>
    </row>
    <row r="808" spans="1:21" s="71" customFormat="1" ht="12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U808" s="106"/>
    </row>
    <row r="809" spans="1:21" s="71" customFormat="1" ht="12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U809" s="106"/>
    </row>
    <row r="810" spans="1:21" s="71" customFormat="1" ht="12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U810" s="106"/>
    </row>
    <row r="811" spans="1:21" s="71" customFormat="1" ht="12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U811" s="106"/>
    </row>
    <row r="812" spans="1:21" s="71" customFormat="1" ht="12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U812" s="106"/>
    </row>
    <row r="813" spans="1:21" s="71" customFormat="1" ht="12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U813" s="106"/>
    </row>
    <row r="814" spans="1:21" s="71" customFormat="1" ht="12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U814" s="106"/>
    </row>
    <row r="815" spans="1:21" s="71" customFormat="1" ht="12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U815" s="106"/>
    </row>
    <row r="816" spans="1:21" s="71" customFormat="1" ht="12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U816" s="106"/>
    </row>
    <row r="817" spans="1:21" s="71" customFormat="1" ht="12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U817" s="106"/>
    </row>
    <row r="818" spans="1:21" s="71" customFormat="1" ht="12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U818" s="106"/>
    </row>
    <row r="819" spans="1:21" s="71" customFormat="1" ht="12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U819" s="106"/>
    </row>
    <row r="820" spans="1:21" s="71" customFormat="1" ht="12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U820" s="106"/>
    </row>
    <row r="821" spans="1:21" s="71" customFormat="1" ht="12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U821" s="106"/>
    </row>
    <row r="822" spans="1:21" s="71" customFormat="1" ht="12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U822" s="106"/>
    </row>
    <row r="823" spans="1:21" s="71" customFormat="1" ht="12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U823" s="106"/>
    </row>
    <row r="824" spans="1:21" s="71" customFormat="1" ht="12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U824" s="106"/>
    </row>
    <row r="825" spans="1:21" s="71" customFormat="1" ht="12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U825" s="106"/>
    </row>
    <row r="826" spans="1:21" s="71" customFormat="1" ht="12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U826" s="106"/>
    </row>
    <row r="827" spans="1:21" s="71" customFormat="1" ht="12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U827" s="106"/>
    </row>
    <row r="828" spans="1:21" s="71" customFormat="1" ht="12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U828" s="106"/>
    </row>
    <row r="829" spans="1:21" s="71" customFormat="1" ht="12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U829" s="106"/>
    </row>
    <row r="830" spans="1:21" s="71" customFormat="1" ht="12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U830" s="106"/>
    </row>
    <row r="831" spans="1:21" s="71" customFormat="1" ht="12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U831" s="106"/>
    </row>
    <row r="832" spans="1:21" s="71" customFormat="1" ht="12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U832" s="106"/>
    </row>
    <row r="833" spans="1:21" s="71" customFormat="1" ht="12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U833" s="106"/>
    </row>
    <row r="834" spans="1:21" s="71" customFormat="1" ht="12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U834" s="106"/>
    </row>
    <row r="835" spans="1:21" s="71" customFormat="1" ht="12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U835" s="106"/>
    </row>
    <row r="836" spans="1:21" s="71" customFormat="1" ht="12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U836" s="106"/>
    </row>
    <row r="837" spans="1:21" s="71" customFormat="1" ht="12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U837" s="106"/>
    </row>
    <row r="838" spans="1:21" s="71" customFormat="1" ht="12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U838" s="106"/>
    </row>
    <row r="839" spans="1:21" s="71" customFormat="1" ht="12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U839" s="106"/>
    </row>
    <row r="840" spans="1:21" s="71" customFormat="1" ht="12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U840" s="106"/>
    </row>
    <row r="841" spans="1:21" s="71" customFormat="1" ht="12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U841" s="106"/>
    </row>
    <row r="842" spans="1:21" s="71" customFormat="1" ht="12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U842" s="106"/>
    </row>
    <row r="843" spans="1:21" s="71" customFormat="1" ht="12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U843" s="106"/>
    </row>
    <row r="844" spans="1:21" s="71" customFormat="1" ht="12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U844" s="106"/>
    </row>
    <row r="845" spans="1:21" s="71" customFormat="1" ht="12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U845" s="106"/>
    </row>
    <row r="846" spans="1:21" s="71" customFormat="1" ht="12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U846" s="106"/>
    </row>
    <row r="847" spans="1:21" s="71" customFormat="1" ht="12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U847" s="106"/>
    </row>
    <row r="848" spans="1:21" s="71" customFormat="1" ht="12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U848" s="106"/>
    </row>
    <row r="849" spans="1:21" s="71" customFormat="1" ht="12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U849" s="106"/>
    </row>
    <row r="850" spans="1:21" s="71" customFormat="1" ht="12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U850" s="106"/>
    </row>
    <row r="851" spans="1:21" s="71" customFormat="1" ht="12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U851" s="106"/>
    </row>
    <row r="852" spans="1:21" s="71" customFormat="1" ht="12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U852" s="106"/>
    </row>
    <row r="853" spans="1:21" s="71" customFormat="1" ht="12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U853" s="106"/>
    </row>
    <row r="854" spans="1:21" s="71" customFormat="1" ht="12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U854" s="106"/>
    </row>
    <row r="855" spans="1:21" s="71" customFormat="1" ht="12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U855" s="106"/>
    </row>
    <row r="856" spans="1:21" s="71" customFormat="1" ht="12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U856" s="106"/>
    </row>
    <row r="857" spans="1:21" s="71" customFormat="1" ht="12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U857" s="106"/>
    </row>
    <row r="858" spans="1:21" s="71" customFormat="1" ht="12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U858" s="106"/>
    </row>
    <row r="859" spans="1:21" s="71" customFormat="1" ht="12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U859" s="106"/>
    </row>
    <row r="860" spans="1:21" s="71" customFormat="1" ht="12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U860" s="106"/>
    </row>
    <row r="861" spans="1:21" s="71" customFormat="1" ht="12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U861" s="106"/>
    </row>
    <row r="862" spans="1:21" s="71" customFormat="1" ht="12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U862" s="106"/>
    </row>
    <row r="863" spans="1:21" s="71" customFormat="1" ht="12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U863" s="106"/>
    </row>
    <row r="864" spans="1:21" s="71" customFormat="1" ht="12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U864" s="106"/>
    </row>
    <row r="865" spans="1:21" s="71" customFormat="1" ht="12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U865" s="106"/>
    </row>
    <row r="866" spans="1:21" s="71" customFormat="1" ht="12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U866" s="106"/>
    </row>
    <row r="867" spans="1:21" s="71" customFormat="1" ht="12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U867" s="106"/>
    </row>
    <row r="868" spans="1:21" s="71" customFormat="1" ht="12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U868" s="106"/>
    </row>
    <row r="869" spans="1:21" s="71" customFormat="1" ht="12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U869" s="106"/>
    </row>
    <row r="870" spans="1:21" s="71" customFormat="1" ht="12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U870" s="106"/>
    </row>
    <row r="871" spans="1:21" s="71" customFormat="1" ht="12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U871" s="106"/>
    </row>
    <row r="872" spans="1:21" s="71" customFormat="1" ht="12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U872" s="106"/>
    </row>
    <row r="873" spans="1:21" s="71" customFormat="1" ht="12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U873" s="106"/>
    </row>
    <row r="874" spans="1:21" s="71" customFormat="1" ht="12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U874" s="106"/>
    </row>
    <row r="875" spans="1:21" s="71" customFormat="1" ht="12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U875" s="106"/>
    </row>
    <row r="876" spans="1:21" s="71" customFormat="1" ht="12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U876" s="106"/>
    </row>
    <row r="877" spans="1:21" s="71" customFormat="1" ht="12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U877" s="106"/>
    </row>
    <row r="878" spans="1:21" s="71" customFormat="1" ht="12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U878" s="106"/>
    </row>
    <row r="879" spans="1:21" s="71" customFormat="1" ht="12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U879" s="106"/>
    </row>
    <row r="880" spans="1:21" s="71" customFormat="1" ht="12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U880" s="106"/>
    </row>
    <row r="881" spans="1:21" s="71" customFormat="1" ht="12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U881" s="106"/>
    </row>
    <row r="882" spans="1:21" s="71" customFormat="1" ht="12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U882" s="106"/>
    </row>
    <row r="883" spans="1:21" s="71" customFormat="1" ht="12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U883" s="106"/>
    </row>
    <row r="884" spans="1:21" s="71" customFormat="1" ht="12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U884" s="106"/>
    </row>
    <row r="885" spans="1:21" s="71" customFormat="1" ht="12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U885" s="106"/>
    </row>
    <row r="886" spans="1:21" s="71" customFormat="1" ht="12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U886" s="106"/>
    </row>
    <row r="887" spans="1:21" s="71" customFormat="1" ht="12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U887" s="106"/>
    </row>
    <row r="888" spans="1:21" s="71" customFormat="1" ht="12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U888" s="106"/>
    </row>
    <row r="889" spans="1:21" s="71" customFormat="1" ht="12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U889" s="106"/>
    </row>
    <row r="890" spans="1:21" s="71" customFormat="1" ht="12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U890" s="106"/>
    </row>
    <row r="891" spans="1:21" s="71" customFormat="1" ht="12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U891" s="106"/>
    </row>
    <row r="892" spans="1:21" s="71" customFormat="1" ht="12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U892" s="106"/>
    </row>
    <row r="893" spans="1:21" s="71" customFormat="1" ht="12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U893" s="106"/>
    </row>
    <row r="894" spans="1:21" s="71" customFormat="1" ht="12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U894" s="106"/>
    </row>
    <row r="895" spans="1:21" s="71" customFormat="1" ht="12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U895" s="106"/>
    </row>
    <row r="896" spans="1:21" s="71" customFormat="1" ht="12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U896" s="106"/>
    </row>
    <row r="897" spans="1:21" s="71" customFormat="1" ht="12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U897" s="106"/>
    </row>
    <row r="898" spans="1:21" s="71" customFormat="1" ht="12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U898" s="106"/>
    </row>
    <row r="899" spans="1:21" s="71" customFormat="1" ht="12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U899" s="106"/>
    </row>
    <row r="900" spans="1:21" s="71" customFormat="1" ht="12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U900" s="106"/>
    </row>
    <row r="901" spans="1:21" s="71" customFormat="1" ht="12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U901" s="106"/>
    </row>
    <row r="902" spans="1:21" s="71" customFormat="1" ht="12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U902" s="106"/>
    </row>
    <row r="903" spans="1:21" s="71" customFormat="1" ht="12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U903" s="106"/>
    </row>
    <row r="904" spans="1:21" s="71" customFormat="1" ht="12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U904" s="106"/>
    </row>
    <row r="905" spans="1:21" s="71" customFormat="1" ht="12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U905" s="106"/>
    </row>
    <row r="906" spans="1:21" s="71" customFormat="1" ht="12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U906" s="106"/>
    </row>
    <row r="907" spans="1:21" s="71" customFormat="1" ht="12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U907" s="106"/>
    </row>
    <row r="908" spans="1:21" s="71" customFormat="1" ht="12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U908" s="106"/>
    </row>
    <row r="909" spans="1:21" s="71" customFormat="1" ht="12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U909" s="106"/>
    </row>
    <row r="910" spans="1:21" s="71" customFormat="1" ht="12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U910" s="106"/>
    </row>
    <row r="911" spans="1:21" s="71" customFormat="1" ht="12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U911" s="106"/>
    </row>
    <row r="912" spans="1:21" s="71" customFormat="1" ht="12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U912" s="106"/>
    </row>
    <row r="913" spans="1:21" s="71" customFormat="1" ht="12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U913" s="106"/>
    </row>
    <row r="914" spans="1:21" s="71" customFormat="1" ht="12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U914" s="106"/>
    </row>
    <row r="915" spans="1:21" s="71" customFormat="1" ht="12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U915" s="106"/>
    </row>
    <row r="916" spans="1:21" s="71" customFormat="1" ht="12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U916" s="106"/>
    </row>
    <row r="917" spans="1:21" s="71" customFormat="1" ht="12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U917" s="106"/>
    </row>
    <row r="918" spans="1:21" s="71" customFormat="1" ht="12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U918" s="106"/>
    </row>
    <row r="919" spans="1:21" s="71" customFormat="1" ht="12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U919" s="106"/>
    </row>
    <row r="920" spans="1:21" s="71" customFormat="1" ht="12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U920" s="106"/>
    </row>
    <row r="921" spans="1:21" s="71" customFormat="1" ht="12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U921" s="106"/>
    </row>
    <row r="922" spans="1:21" s="71" customFormat="1" ht="12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U922" s="106"/>
    </row>
    <row r="923" spans="1:21" s="71" customFormat="1" ht="12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U923" s="106"/>
    </row>
    <row r="924" spans="1:21" s="71" customFormat="1" ht="12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U924" s="106"/>
    </row>
    <row r="925" spans="1:21" s="71" customFormat="1" ht="12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U925" s="106"/>
    </row>
    <row r="926" spans="1:21" s="71" customFormat="1" ht="12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U926" s="106"/>
    </row>
    <row r="927" spans="1:21" s="71" customFormat="1" ht="12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U927" s="106"/>
    </row>
    <row r="928" spans="1:21" s="71" customFormat="1" ht="12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U928" s="106"/>
    </row>
    <row r="929" spans="1:21" s="71" customFormat="1" ht="12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U929" s="106"/>
    </row>
    <row r="930" spans="1:21" s="71" customFormat="1" ht="12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U930" s="106"/>
    </row>
    <row r="931" spans="1:21" s="71" customFormat="1" ht="12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U931" s="106"/>
    </row>
    <row r="932" spans="1:21" s="71" customFormat="1" ht="12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U932" s="106"/>
    </row>
    <row r="933" spans="1:21" s="71" customFormat="1" ht="12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U933" s="106"/>
    </row>
    <row r="934" spans="1:21" s="71" customFormat="1" ht="12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U934" s="106"/>
    </row>
    <row r="935" spans="1:21" s="71" customFormat="1" ht="12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U935" s="106"/>
    </row>
    <row r="936" spans="1:21" s="71" customFormat="1" ht="12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U936" s="106"/>
    </row>
    <row r="937" spans="1:21" s="71" customFormat="1" ht="12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U937" s="106"/>
    </row>
    <row r="938" spans="1:21" s="71" customFormat="1" ht="12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U938" s="106"/>
    </row>
    <row r="939" spans="1:21" s="71" customFormat="1" ht="12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U939" s="106"/>
    </row>
    <row r="940" spans="1:21" s="71" customFormat="1" ht="12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U940" s="106"/>
    </row>
    <row r="941" spans="1:21" s="71" customFormat="1" ht="12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U941" s="106"/>
    </row>
    <row r="942" spans="1:21" s="71" customFormat="1" ht="12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U942" s="106"/>
    </row>
    <row r="943" spans="1:21" s="71" customFormat="1" ht="12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U943" s="106"/>
    </row>
    <row r="944" spans="1:21" s="71" customFormat="1" ht="12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U944" s="106"/>
    </row>
    <row r="945" spans="1:21" s="71" customFormat="1" ht="12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U945" s="106"/>
    </row>
    <row r="946" spans="1:21" s="71" customFormat="1" ht="12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U946" s="106"/>
    </row>
    <row r="947" spans="1:21" s="71" customFormat="1" ht="12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U947" s="106"/>
    </row>
    <row r="948" spans="1:21" s="71" customFormat="1" ht="12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U948" s="106"/>
    </row>
    <row r="949" spans="1:21" s="71" customFormat="1" ht="12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U949" s="106"/>
    </row>
    <row r="950" spans="1:21" s="71" customFormat="1" ht="12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U950" s="106"/>
    </row>
    <row r="951" spans="1:21" s="71" customFormat="1" ht="12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U951" s="106"/>
    </row>
    <row r="952" spans="1:21" s="71" customFormat="1" ht="12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U952" s="106"/>
    </row>
    <row r="953" spans="1:21" s="71" customFormat="1" ht="12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U953" s="106"/>
    </row>
    <row r="954" spans="1:21" s="71" customFormat="1" ht="12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U954" s="106"/>
    </row>
    <row r="955" spans="1:21" s="71" customFormat="1" ht="12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U955" s="106"/>
    </row>
    <row r="956" spans="1:21" s="71" customFormat="1" ht="12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U956" s="106"/>
    </row>
    <row r="957" spans="1:21" s="71" customFormat="1" ht="12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U957" s="106"/>
    </row>
    <row r="958" spans="1:21" s="71" customFormat="1" ht="12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U958" s="106"/>
    </row>
    <row r="959" spans="1:21" s="71" customFormat="1" ht="12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U959" s="106"/>
    </row>
    <row r="960" spans="1:21" s="71" customFormat="1" ht="12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U960" s="106"/>
    </row>
    <row r="961" spans="1:21" s="71" customFormat="1" ht="12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U961" s="106"/>
    </row>
    <row r="962" spans="1:21" s="71" customFormat="1" ht="12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U962" s="106"/>
    </row>
    <row r="963" spans="1:21" s="71" customFormat="1" ht="12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U963" s="106"/>
    </row>
    <row r="964" spans="1:21" s="71" customFormat="1" ht="12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U964" s="106"/>
    </row>
    <row r="965" spans="1:21" s="71" customFormat="1" ht="12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U965" s="106"/>
    </row>
    <row r="966" spans="1:21" ht="12">
      <c r="A966" s="16"/>
      <c r="B966" s="16"/>
      <c r="C966" s="16"/>
      <c r="D966" s="16"/>
      <c r="E966" s="16"/>
      <c r="F966" s="16"/>
      <c r="G966" s="16"/>
      <c r="H966" s="58"/>
      <c r="I966" s="16"/>
      <c r="J966" s="16"/>
      <c r="K966" s="16"/>
      <c r="L966" s="58"/>
      <c r="M966" s="16"/>
      <c r="N966" s="16"/>
      <c r="O966" s="58"/>
      <c r="P966" s="16"/>
    </row>
    <row r="967" spans="1:21" ht="12">
      <c r="A967" s="16"/>
      <c r="B967" s="16"/>
      <c r="C967" s="16"/>
      <c r="D967" s="16"/>
      <c r="E967" s="16"/>
      <c r="F967" s="16"/>
      <c r="G967" s="16"/>
      <c r="H967" s="58"/>
      <c r="I967" s="16"/>
      <c r="J967" s="16"/>
      <c r="K967" s="16"/>
      <c r="L967" s="58"/>
      <c r="M967" s="16"/>
      <c r="N967" s="16"/>
      <c r="O967" s="58"/>
      <c r="P967" s="16"/>
    </row>
    <row r="968" spans="1:21" ht="12">
      <c r="A968" s="16"/>
      <c r="B968" s="16"/>
      <c r="C968" s="16"/>
      <c r="D968" s="16"/>
      <c r="E968" s="16"/>
      <c r="F968" s="16"/>
      <c r="G968" s="16"/>
      <c r="H968" s="58"/>
      <c r="I968" s="16"/>
      <c r="J968" s="16"/>
      <c r="K968" s="16"/>
      <c r="L968" s="58"/>
      <c r="M968" s="16"/>
      <c r="N968" s="16"/>
      <c r="O968" s="58"/>
      <c r="P968" s="16"/>
    </row>
    <row r="969" spans="1:21" ht="12">
      <c r="A969" s="16"/>
      <c r="B969" s="16"/>
      <c r="C969" s="16"/>
      <c r="D969" s="16"/>
      <c r="E969" s="16"/>
      <c r="F969" s="16"/>
      <c r="G969" s="16"/>
      <c r="H969" s="58"/>
      <c r="I969" s="16"/>
      <c r="J969" s="16"/>
      <c r="K969" s="16"/>
      <c r="L969" s="58"/>
      <c r="M969" s="16"/>
      <c r="N969" s="16"/>
      <c r="O969" s="58"/>
      <c r="P969" s="16"/>
    </row>
    <row r="970" spans="1:21" ht="12">
      <c r="A970" s="16"/>
      <c r="B970" s="16"/>
      <c r="C970" s="16"/>
      <c r="D970" s="16"/>
      <c r="E970" s="16"/>
      <c r="F970" s="16"/>
      <c r="G970" s="16"/>
      <c r="H970" s="58"/>
      <c r="I970" s="16"/>
      <c r="J970" s="16"/>
      <c r="K970" s="16"/>
      <c r="L970" s="58"/>
      <c r="M970" s="16"/>
      <c r="N970" s="16"/>
      <c r="O970" s="58"/>
      <c r="P970" s="16"/>
    </row>
    <row r="971" spans="1:21" ht="12">
      <c r="A971" s="16"/>
      <c r="B971" s="16"/>
      <c r="C971" s="16"/>
      <c r="D971" s="16"/>
      <c r="E971" s="16"/>
      <c r="F971" s="16"/>
      <c r="G971" s="16"/>
      <c r="H971" s="58"/>
      <c r="I971" s="16"/>
      <c r="J971" s="16"/>
      <c r="K971" s="16"/>
      <c r="L971" s="58"/>
      <c r="M971" s="16"/>
      <c r="N971" s="16"/>
      <c r="O971" s="58"/>
      <c r="P971" s="16"/>
    </row>
    <row r="972" spans="1:21" ht="12">
      <c r="A972" s="16"/>
      <c r="B972" s="16"/>
      <c r="C972" s="16"/>
      <c r="D972" s="16"/>
      <c r="E972" s="16"/>
      <c r="F972" s="16"/>
      <c r="G972" s="16"/>
      <c r="H972" s="58"/>
      <c r="I972" s="16"/>
      <c r="J972" s="16"/>
      <c r="K972" s="16"/>
      <c r="L972" s="58"/>
      <c r="M972" s="16"/>
      <c r="N972" s="16"/>
      <c r="O972" s="58"/>
      <c r="P972" s="16"/>
    </row>
    <row r="973" spans="1:21" ht="12">
      <c r="A973" s="16"/>
      <c r="B973" s="16"/>
      <c r="C973" s="16"/>
      <c r="D973" s="16"/>
      <c r="E973" s="16"/>
      <c r="F973" s="16"/>
      <c r="G973" s="16"/>
      <c r="H973" s="58"/>
      <c r="I973" s="16"/>
      <c r="J973" s="16"/>
      <c r="K973" s="16"/>
      <c r="L973" s="58"/>
      <c r="M973" s="16"/>
      <c r="N973" s="16"/>
      <c r="O973" s="58"/>
      <c r="P973" s="16"/>
    </row>
    <row r="974" spans="1:21" ht="12">
      <c r="A974" s="16"/>
      <c r="B974" s="16"/>
      <c r="C974" s="16"/>
      <c r="D974" s="16"/>
      <c r="E974" s="16"/>
      <c r="F974" s="16"/>
      <c r="G974" s="16"/>
      <c r="H974" s="58"/>
      <c r="I974" s="16"/>
      <c r="J974" s="16"/>
      <c r="K974" s="16"/>
      <c r="L974" s="58"/>
      <c r="M974" s="16"/>
      <c r="N974" s="16"/>
      <c r="O974" s="58"/>
      <c r="P974" s="16"/>
    </row>
    <row r="975" spans="1:21" ht="12">
      <c r="A975" s="16"/>
      <c r="B975" s="16"/>
      <c r="C975" s="16"/>
      <c r="D975" s="16"/>
      <c r="E975" s="16"/>
      <c r="F975" s="16"/>
      <c r="G975" s="16"/>
      <c r="H975" s="58"/>
      <c r="I975" s="16"/>
      <c r="J975" s="16"/>
      <c r="K975" s="16"/>
      <c r="L975" s="58"/>
      <c r="M975" s="16"/>
      <c r="N975" s="16"/>
      <c r="O975" s="58"/>
      <c r="P975" s="16"/>
    </row>
  </sheetData>
  <mergeCells count="8">
    <mergeCell ref="C45:D57"/>
    <mergeCell ref="E44:P44"/>
    <mergeCell ref="U37:Y40"/>
    <mergeCell ref="A5:O5"/>
    <mergeCell ref="A8:P8"/>
    <mergeCell ref="E27:P27"/>
    <mergeCell ref="F12:P12"/>
    <mergeCell ref="C13:E25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6"/>
  <sheetViews>
    <sheetView workbookViewId="0">
      <selection activeCell="C7" sqref="C7:F7"/>
    </sheetView>
  </sheetViews>
  <sheetFormatPr defaultColWidth="8.85546875" defaultRowHeight="12"/>
  <cols>
    <col min="1" max="1" width="12.85546875" style="19" bestFit="1" customWidth="1"/>
    <col min="2" max="2" width="8.85546875" style="20"/>
    <col min="3" max="6" width="8.85546875" style="20" customWidth="1"/>
    <col min="7" max="16384" width="8.85546875" style="19"/>
  </cols>
  <sheetData>
    <row r="2" spans="1:6" ht="12.75" customHeight="1">
      <c r="B2" s="134" t="s">
        <v>28</v>
      </c>
    </row>
    <row r="3" spans="1:6">
      <c r="B3" s="134"/>
    </row>
    <row r="4" spans="1:6" ht="9" customHeight="1">
      <c r="B4" s="134"/>
    </row>
    <row r="5" spans="1:6" ht="12" hidden="1" customHeight="1">
      <c r="A5" s="71"/>
      <c r="B5" s="134"/>
      <c r="C5" s="85"/>
      <c r="D5" s="85"/>
      <c r="E5" s="85"/>
      <c r="F5" s="86"/>
    </row>
    <row r="6" spans="1:6" s="83" customFormat="1" ht="27" customHeight="1">
      <c r="A6" s="99"/>
      <c r="B6" s="134"/>
      <c r="C6" s="133" t="s">
        <v>74</v>
      </c>
      <c r="D6" s="133"/>
      <c r="E6" s="133" t="s">
        <v>76</v>
      </c>
      <c r="F6" s="133"/>
    </row>
    <row r="7" spans="1:6" ht="24" customHeight="1">
      <c r="A7" s="91" t="s">
        <v>52</v>
      </c>
      <c r="B7" s="135"/>
      <c r="C7" s="92" t="s">
        <v>53</v>
      </c>
      <c r="D7" s="92" t="s">
        <v>75</v>
      </c>
      <c r="E7" s="92" t="s">
        <v>53</v>
      </c>
      <c r="F7" s="92" t="s">
        <v>75</v>
      </c>
    </row>
    <row r="8" spans="1:6">
      <c r="A8" s="70" t="s">
        <v>1</v>
      </c>
      <c r="B8" s="82">
        <v>87</v>
      </c>
      <c r="C8" s="96">
        <v>48</v>
      </c>
      <c r="D8" s="87">
        <v>0.55172413793103448</v>
      </c>
      <c r="E8" s="82">
        <v>38</v>
      </c>
      <c r="F8" s="87">
        <v>0.43678160919540232</v>
      </c>
    </row>
    <row r="9" spans="1:6">
      <c r="A9" s="70" t="s">
        <v>2</v>
      </c>
      <c r="B9" s="82">
        <v>95</v>
      </c>
      <c r="C9" s="96">
        <v>55</v>
      </c>
      <c r="D9" s="87">
        <v>0.57894736842105265</v>
      </c>
      <c r="E9" s="82">
        <v>51</v>
      </c>
      <c r="F9" s="87">
        <v>0.5368421052631579</v>
      </c>
    </row>
    <row r="10" spans="1:6">
      <c r="A10" s="70" t="s">
        <v>3</v>
      </c>
      <c r="B10" s="82">
        <v>52</v>
      </c>
      <c r="C10" s="96">
        <v>24</v>
      </c>
      <c r="D10" s="87">
        <v>0.46153846153846156</v>
      </c>
      <c r="E10" s="82">
        <v>15</v>
      </c>
      <c r="F10" s="87">
        <v>0.28846153846153844</v>
      </c>
    </row>
    <row r="11" spans="1:6">
      <c r="A11" s="70" t="s">
        <v>4</v>
      </c>
      <c r="B11" s="82">
        <v>92</v>
      </c>
      <c r="C11" s="96">
        <v>54</v>
      </c>
      <c r="D11" s="87">
        <v>0.58695652173913049</v>
      </c>
      <c r="E11" s="82">
        <v>33</v>
      </c>
      <c r="F11" s="87">
        <v>0.35869565217391303</v>
      </c>
    </row>
    <row r="12" spans="1:6">
      <c r="A12" s="70" t="s">
        <v>5</v>
      </c>
      <c r="B12" s="82">
        <v>87</v>
      </c>
      <c r="C12" s="96">
        <v>41</v>
      </c>
      <c r="D12" s="87">
        <v>0.47126436781609193</v>
      </c>
      <c r="E12" s="82">
        <v>24</v>
      </c>
      <c r="F12" s="87">
        <v>0.27586206896551724</v>
      </c>
    </row>
    <row r="13" spans="1:6">
      <c r="A13" s="70" t="s">
        <v>6</v>
      </c>
      <c r="B13" s="82">
        <v>79</v>
      </c>
      <c r="C13" s="96">
        <v>30</v>
      </c>
      <c r="D13" s="87">
        <v>0.379746835443038</v>
      </c>
      <c r="E13" s="82">
        <v>20</v>
      </c>
      <c r="F13" s="87">
        <v>0.25316455696202533</v>
      </c>
    </row>
    <row r="14" spans="1:6">
      <c r="A14" s="70" t="s">
        <v>7</v>
      </c>
      <c r="B14" s="82">
        <v>79</v>
      </c>
      <c r="C14" s="96">
        <v>37</v>
      </c>
      <c r="D14" s="87">
        <v>0.46835443037974683</v>
      </c>
      <c r="E14" s="82">
        <v>26</v>
      </c>
      <c r="F14" s="87">
        <v>0.32911392405063289</v>
      </c>
    </row>
    <row r="15" spans="1:6">
      <c r="A15" s="70" t="s">
        <v>8</v>
      </c>
      <c r="B15" s="82">
        <v>42</v>
      </c>
      <c r="C15" s="96">
        <v>31</v>
      </c>
      <c r="D15" s="87">
        <v>0.73809523809523814</v>
      </c>
      <c r="E15" s="82">
        <v>19</v>
      </c>
      <c r="F15" s="87">
        <v>0.45238095238095238</v>
      </c>
    </row>
    <row r="16" spans="1:6">
      <c r="A16" s="70" t="s">
        <v>9</v>
      </c>
      <c r="B16" s="82">
        <v>91</v>
      </c>
      <c r="C16" s="96">
        <v>27</v>
      </c>
      <c r="D16" s="87">
        <v>0.2967032967032967</v>
      </c>
      <c r="E16" s="88">
        <v>23</v>
      </c>
      <c r="F16" s="87">
        <v>0.25274725274725274</v>
      </c>
    </row>
    <row r="17" spans="1:6">
      <c r="A17" s="70" t="s">
        <v>10</v>
      </c>
      <c r="B17" s="82">
        <v>69</v>
      </c>
      <c r="C17" s="96">
        <v>38</v>
      </c>
      <c r="D17" s="87">
        <v>0.55072463768115942</v>
      </c>
      <c r="E17" s="82">
        <v>29</v>
      </c>
      <c r="F17" s="87">
        <v>0.47826086956521741</v>
      </c>
    </row>
    <row r="18" spans="1:6">
      <c r="A18" s="93" t="s">
        <v>11</v>
      </c>
      <c r="B18" s="94">
        <v>72</v>
      </c>
      <c r="C18" s="97">
        <v>43</v>
      </c>
      <c r="D18" s="95">
        <v>0.59722222222222221</v>
      </c>
      <c r="E18" s="94">
        <v>33</v>
      </c>
      <c r="F18" s="95">
        <v>0.45833333333333331</v>
      </c>
    </row>
    <row r="19" spans="1:6">
      <c r="A19" s="78" t="s">
        <v>71</v>
      </c>
      <c r="B19" s="89">
        <f>SUM(B14:B18)</f>
        <v>353</v>
      </c>
      <c r="C19" s="89">
        <f>SUM(C14:C18)</f>
        <v>176</v>
      </c>
      <c r="D19" s="90">
        <f>C19/B19</f>
        <v>0.49858356940509913</v>
      </c>
      <c r="E19" s="89">
        <v>134</v>
      </c>
      <c r="F19" s="90">
        <f>E19/B19</f>
        <v>0.37960339943342775</v>
      </c>
    </row>
    <row r="20" spans="1:6">
      <c r="A20" s="71"/>
      <c r="B20" s="85"/>
      <c r="C20" s="85"/>
      <c r="D20" s="87"/>
      <c r="E20" s="87"/>
      <c r="F20" s="85"/>
    </row>
    <row r="21" spans="1:6">
      <c r="A21" s="71"/>
      <c r="B21" s="85"/>
      <c r="C21" s="85"/>
      <c r="D21" s="87"/>
      <c r="E21" s="87"/>
      <c r="F21" s="85"/>
    </row>
    <row r="22" spans="1:6">
      <c r="A22" s="71"/>
      <c r="B22" s="85"/>
      <c r="C22" s="85"/>
      <c r="D22" s="87"/>
      <c r="E22" s="87"/>
      <c r="F22" s="85"/>
    </row>
    <row r="23" spans="1:6">
      <c r="A23" s="71"/>
      <c r="B23" s="85"/>
      <c r="C23" s="85"/>
      <c r="D23" s="87"/>
      <c r="E23" s="87"/>
      <c r="F23" s="85"/>
    </row>
    <row r="24" spans="1:6">
      <c r="A24" s="71"/>
      <c r="B24" s="85"/>
      <c r="C24" s="85"/>
      <c r="D24" s="87"/>
      <c r="E24" s="87"/>
      <c r="F24" s="85"/>
    </row>
    <row r="25" spans="1:6">
      <c r="A25" s="71"/>
      <c r="B25" s="85"/>
      <c r="C25" s="85"/>
      <c r="D25" s="87"/>
      <c r="E25" s="87"/>
      <c r="F25" s="85"/>
    </row>
    <row r="26" spans="1:6">
      <c r="A26" s="71"/>
      <c r="B26" s="85"/>
      <c r="C26" s="85"/>
      <c r="D26" s="96"/>
      <c r="E26" s="96"/>
      <c r="F26" s="85"/>
    </row>
    <row r="27" spans="1:6">
      <c r="D27" s="98"/>
      <c r="E27" s="98"/>
    </row>
    <row r="28" spans="1:6">
      <c r="D28" s="98"/>
      <c r="E28" s="98"/>
    </row>
    <row r="29" spans="1:6">
      <c r="D29" s="98"/>
      <c r="E29" s="98"/>
    </row>
    <row r="30" spans="1:6">
      <c r="D30" s="98"/>
      <c r="E30" s="98"/>
    </row>
    <row r="31" spans="1:6">
      <c r="D31" s="98"/>
      <c r="E31" s="98"/>
    </row>
    <row r="32" spans="1:6">
      <c r="D32" s="98"/>
      <c r="E32" s="98"/>
    </row>
    <row r="33" spans="4:5">
      <c r="D33" s="98"/>
      <c r="E33" s="98"/>
    </row>
    <row r="34" spans="4:5">
      <c r="D34" s="98"/>
      <c r="E34" s="98"/>
    </row>
    <row r="35" spans="4:5">
      <c r="D35" s="98"/>
      <c r="E35" s="98"/>
    </row>
    <row r="36" spans="4:5">
      <c r="D36" s="98"/>
      <c r="E36" s="98"/>
    </row>
  </sheetData>
  <mergeCells count="3">
    <mergeCell ref="C6:D6"/>
    <mergeCell ref="E6:F6"/>
    <mergeCell ref="B2:B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Fall-to-fall retention</vt:lpstr>
      <vt:lpstr>Fall-to-spring retention (disag</vt:lpstr>
      <vt:lpstr>Fall-to-fall retention (disaggr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comptech</dc:creator>
  <cp:lastModifiedBy>Anne Marie Karlberg</cp:lastModifiedBy>
  <dcterms:created xsi:type="dcterms:W3CDTF">2023-12-12T20:15:21Z</dcterms:created>
  <dcterms:modified xsi:type="dcterms:W3CDTF">2024-04-30T01:58:38Z</dcterms:modified>
</cp:coreProperties>
</file>